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iget\Documents\Thèse\Annexes thèse\Supplementary Material Calabre\"/>
    </mc:Choice>
  </mc:AlternateContent>
  <bookViews>
    <workbookView xWindow="0" yWindow="0" windowWidth="23040" windowHeight="9192"/>
  </bookViews>
  <sheets>
    <sheet name="1-apatite" sheetId="5" r:id="rId1"/>
    <sheet name="2-monazite (EPMA)" sheetId="8" r:id="rId2"/>
    <sheet name="3-allanite" sheetId="6" r:id="rId3"/>
    <sheet name="4-titanite" sheetId="7" r:id="rId4"/>
    <sheet name="5-all standards" sheetId="2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9" i="5" l="1"/>
  <c r="B35" i="5"/>
  <c r="B32" i="5"/>
  <c r="G33" i="6"/>
  <c r="H33" i="6"/>
  <c r="J33" i="6"/>
  <c r="K33" i="6"/>
  <c r="M33" i="6"/>
  <c r="N33" i="6"/>
  <c r="O33" i="6"/>
  <c r="P33" i="6"/>
  <c r="Q33" i="6"/>
  <c r="R33" i="6"/>
  <c r="T33" i="6"/>
  <c r="W33" i="6"/>
  <c r="X33" i="6"/>
  <c r="Y33" i="6"/>
  <c r="AA33" i="6"/>
  <c r="AB33" i="6"/>
  <c r="AD33" i="6"/>
  <c r="AE33" i="6"/>
  <c r="AH33" i="6"/>
  <c r="AJ33" i="6"/>
  <c r="AK33" i="6"/>
  <c r="AL33" i="6"/>
  <c r="AN33" i="6"/>
  <c r="AO33" i="6"/>
  <c r="AP33" i="6"/>
  <c r="AQ33" i="6"/>
  <c r="AR33" i="6"/>
  <c r="AS33" i="6"/>
  <c r="AT33" i="6"/>
  <c r="AU33" i="6"/>
  <c r="AV33" i="6"/>
  <c r="AW33" i="6"/>
  <c r="AX33" i="6"/>
  <c r="AZ33" i="6"/>
  <c r="BA33" i="6"/>
  <c r="BB33" i="6"/>
  <c r="BC33" i="6"/>
  <c r="BD33" i="6"/>
  <c r="BE33" i="6"/>
  <c r="BF33" i="6"/>
  <c r="BG33" i="6"/>
  <c r="BH33" i="6"/>
  <c r="BI33" i="6"/>
  <c r="E34" i="6"/>
  <c r="E33" i="6"/>
  <c r="C60" i="6" l="1"/>
  <c r="D60" i="6"/>
  <c r="E60" i="6"/>
  <c r="F60" i="6"/>
  <c r="G60" i="6"/>
  <c r="H60" i="6"/>
  <c r="I60" i="6"/>
  <c r="J60" i="6"/>
  <c r="K60" i="6"/>
  <c r="L60" i="6"/>
  <c r="M60" i="6"/>
  <c r="N60" i="6"/>
  <c r="O60" i="6"/>
  <c r="P60" i="6"/>
  <c r="Q60" i="6"/>
  <c r="R60" i="6"/>
  <c r="S60" i="6"/>
  <c r="T60" i="6"/>
  <c r="U60" i="6"/>
  <c r="V60" i="6"/>
  <c r="W60" i="6"/>
  <c r="X60" i="6"/>
  <c r="Y60" i="6"/>
  <c r="Z60" i="6"/>
  <c r="B60" i="6"/>
  <c r="P268" i="8"/>
  <c r="P265" i="8"/>
  <c r="P260" i="8"/>
  <c r="P259" i="8"/>
  <c r="P257" i="8"/>
  <c r="P252" i="8"/>
  <c r="P249" i="8"/>
  <c r="P247" i="8"/>
  <c r="P246" i="8"/>
  <c r="P248" i="8"/>
  <c r="P250" i="8"/>
  <c r="P251" i="8"/>
  <c r="P253" i="8"/>
  <c r="P254" i="8"/>
  <c r="P255" i="8"/>
  <c r="P256" i="8"/>
  <c r="P258" i="8"/>
  <c r="P261" i="8"/>
  <c r="P262" i="8"/>
  <c r="P263" i="8"/>
  <c r="P264" i="8"/>
  <c r="P266" i="8"/>
  <c r="P267" i="8"/>
  <c r="P269" i="8"/>
  <c r="P270" i="8"/>
  <c r="P271" i="8"/>
  <c r="P272" i="8"/>
  <c r="P274" i="8"/>
  <c r="P275" i="8"/>
  <c r="P276" i="8"/>
  <c r="P277" i="8"/>
  <c r="P278" i="8"/>
  <c r="P279" i="8"/>
  <c r="P280" i="8"/>
  <c r="P281" i="8"/>
  <c r="P282" i="8"/>
  <c r="P283" i="8"/>
  <c r="P284" i="8"/>
  <c r="P115" i="8"/>
  <c r="P116" i="8"/>
  <c r="P117" i="8"/>
  <c r="P118" i="8"/>
  <c r="P119" i="8"/>
  <c r="P120" i="8"/>
  <c r="P121" i="8"/>
  <c r="P122" i="8"/>
  <c r="P123" i="8"/>
  <c r="P124" i="8"/>
  <c r="P125" i="8"/>
  <c r="P126" i="8"/>
  <c r="P127" i="8"/>
  <c r="P128" i="8"/>
  <c r="P129" i="8"/>
  <c r="P130" i="8"/>
  <c r="P131" i="8"/>
  <c r="P132" i="8"/>
  <c r="P133" i="8"/>
  <c r="P134" i="8"/>
  <c r="P135" i="8"/>
  <c r="P136" i="8"/>
  <c r="P137" i="8"/>
  <c r="P138" i="8"/>
  <c r="P139" i="8"/>
  <c r="E35" i="6" l="1"/>
  <c r="E36" i="6"/>
  <c r="E37" i="6"/>
  <c r="E38" i="6"/>
  <c r="E39" i="6"/>
  <c r="E40" i="6"/>
  <c r="E41" i="6"/>
  <c r="B41" i="6"/>
  <c r="C41" i="6"/>
  <c r="J41" i="6"/>
  <c r="AK41" i="6"/>
  <c r="AL41" i="6"/>
  <c r="AJ41" i="6"/>
  <c r="AA41" i="6"/>
  <c r="AB41" i="6"/>
  <c r="Y41" i="6"/>
  <c r="X41" i="6"/>
  <c r="AD41" i="6"/>
  <c r="AE41" i="6"/>
  <c r="AH41" i="6"/>
  <c r="W41" i="6"/>
  <c r="T41" i="6"/>
  <c r="R41" i="6"/>
  <c r="Q41" i="6"/>
  <c r="P41" i="6"/>
  <c r="O41" i="6"/>
  <c r="N41" i="6"/>
  <c r="M41" i="6"/>
  <c r="K41" i="6"/>
  <c r="H41" i="6"/>
  <c r="G41" i="6"/>
  <c r="BI41" i="6"/>
  <c r="BH41" i="6"/>
  <c r="BG41" i="6"/>
  <c r="BF41" i="6"/>
  <c r="BE41" i="6"/>
  <c r="BD41" i="6"/>
  <c r="BC41" i="6"/>
  <c r="BB41" i="6"/>
  <c r="BA41" i="6"/>
  <c r="AZ41" i="6"/>
  <c r="AX41" i="6"/>
  <c r="AW41" i="6"/>
  <c r="AV41" i="6"/>
  <c r="AU41" i="6"/>
  <c r="AT41" i="6"/>
  <c r="AS41" i="6"/>
  <c r="AR41" i="6"/>
  <c r="AQ41" i="6"/>
  <c r="AP41" i="6"/>
  <c r="AO41" i="6"/>
  <c r="AN41" i="6"/>
  <c r="B40" i="6"/>
  <c r="C40" i="6"/>
  <c r="J40" i="6"/>
  <c r="AK40" i="6"/>
  <c r="AL40" i="6"/>
  <c r="AJ40" i="6"/>
  <c r="AA40" i="6"/>
  <c r="AB40" i="6"/>
  <c r="Y40" i="6"/>
  <c r="X40" i="6"/>
  <c r="AD40" i="6"/>
  <c r="AE40" i="6"/>
  <c r="AH40" i="6"/>
  <c r="W40" i="6"/>
  <c r="T40" i="6"/>
  <c r="R40" i="6"/>
  <c r="Q40" i="6"/>
  <c r="P40" i="6"/>
  <c r="O40" i="6"/>
  <c r="N40" i="6"/>
  <c r="M40" i="6"/>
  <c r="K40" i="6"/>
  <c r="H40" i="6"/>
  <c r="G40" i="6"/>
  <c r="BI40" i="6"/>
  <c r="BH40" i="6"/>
  <c r="BG40" i="6"/>
  <c r="BF40" i="6"/>
  <c r="BE40" i="6"/>
  <c r="BD40" i="6"/>
  <c r="BC40" i="6"/>
  <c r="BB40" i="6"/>
  <c r="BA40" i="6"/>
  <c r="AZ40" i="6"/>
  <c r="AX40" i="6"/>
  <c r="AW40" i="6"/>
  <c r="AV40" i="6"/>
  <c r="AU40" i="6"/>
  <c r="AT40" i="6"/>
  <c r="AS40" i="6"/>
  <c r="AR40" i="6"/>
  <c r="AQ40" i="6"/>
  <c r="AP40" i="6"/>
  <c r="AO40" i="6"/>
  <c r="AN40" i="6"/>
  <c r="B39" i="6"/>
  <c r="C39" i="6"/>
  <c r="J39" i="6"/>
  <c r="AK39" i="6"/>
  <c r="AL39" i="6"/>
  <c r="AJ39" i="6"/>
  <c r="AA39" i="6"/>
  <c r="AB39" i="6"/>
  <c r="Y39" i="6"/>
  <c r="X39" i="6"/>
  <c r="AD39" i="6"/>
  <c r="AE39" i="6"/>
  <c r="AH39" i="6"/>
  <c r="W39" i="6"/>
  <c r="T39" i="6"/>
  <c r="R39" i="6"/>
  <c r="Q39" i="6"/>
  <c r="P39" i="6"/>
  <c r="O39" i="6"/>
  <c r="N39" i="6"/>
  <c r="M39" i="6"/>
  <c r="K39" i="6"/>
  <c r="H39" i="6"/>
  <c r="G39" i="6"/>
  <c r="BI39" i="6"/>
  <c r="BH39" i="6"/>
  <c r="BG39" i="6"/>
  <c r="BF39" i="6"/>
  <c r="BE39" i="6"/>
  <c r="BD39" i="6"/>
  <c r="BC39" i="6"/>
  <c r="BB39" i="6"/>
  <c r="BA39" i="6"/>
  <c r="AZ39" i="6"/>
  <c r="AX39" i="6"/>
  <c r="AW39" i="6"/>
  <c r="AV39" i="6"/>
  <c r="AU39" i="6"/>
  <c r="AT39" i="6"/>
  <c r="AS39" i="6"/>
  <c r="AR39" i="6"/>
  <c r="AQ39" i="6"/>
  <c r="AP39" i="6"/>
  <c r="AO39" i="6"/>
  <c r="AN39" i="6"/>
  <c r="B38" i="6"/>
  <c r="C38" i="6"/>
  <c r="J38" i="6"/>
  <c r="AK38" i="6"/>
  <c r="AL38" i="6"/>
  <c r="AJ38" i="6"/>
  <c r="AA38" i="6"/>
  <c r="AB38" i="6"/>
  <c r="Y38" i="6"/>
  <c r="X38" i="6"/>
  <c r="AD38" i="6"/>
  <c r="AE38" i="6"/>
  <c r="AH38" i="6"/>
  <c r="W38" i="6"/>
  <c r="T38" i="6"/>
  <c r="R38" i="6"/>
  <c r="Q38" i="6"/>
  <c r="P38" i="6"/>
  <c r="O38" i="6"/>
  <c r="N38" i="6"/>
  <c r="M38" i="6"/>
  <c r="K38" i="6"/>
  <c r="H38" i="6"/>
  <c r="G38" i="6"/>
  <c r="BI38" i="6"/>
  <c r="BH38" i="6"/>
  <c r="BG38" i="6"/>
  <c r="BF38" i="6"/>
  <c r="BE38" i="6"/>
  <c r="BD38" i="6"/>
  <c r="BC38" i="6"/>
  <c r="BB38" i="6"/>
  <c r="BA38" i="6"/>
  <c r="AZ38" i="6"/>
  <c r="AX38" i="6"/>
  <c r="AW38" i="6"/>
  <c r="AV38" i="6"/>
  <c r="AU38" i="6"/>
  <c r="AT38" i="6"/>
  <c r="AS38" i="6"/>
  <c r="AR38" i="6"/>
  <c r="AQ38" i="6"/>
  <c r="AP38" i="6"/>
  <c r="AO38" i="6"/>
  <c r="AN38" i="6"/>
  <c r="B37" i="6"/>
  <c r="C37" i="6"/>
  <c r="J37" i="6"/>
  <c r="AK37" i="6"/>
  <c r="AL37" i="6"/>
  <c r="AJ37" i="6"/>
  <c r="AA37" i="6"/>
  <c r="AB37" i="6"/>
  <c r="Y37" i="6"/>
  <c r="X37" i="6"/>
  <c r="AD37" i="6"/>
  <c r="AE37" i="6"/>
  <c r="AH37" i="6"/>
  <c r="W37" i="6"/>
  <c r="T37" i="6"/>
  <c r="R37" i="6"/>
  <c r="Q37" i="6"/>
  <c r="P37" i="6"/>
  <c r="O37" i="6"/>
  <c r="N37" i="6"/>
  <c r="M37" i="6"/>
  <c r="K37" i="6"/>
  <c r="H37" i="6"/>
  <c r="G37" i="6"/>
  <c r="BI37" i="6"/>
  <c r="BH37" i="6"/>
  <c r="BG37" i="6"/>
  <c r="BF37" i="6"/>
  <c r="BE37" i="6"/>
  <c r="BD37" i="6"/>
  <c r="BC37" i="6"/>
  <c r="BB37" i="6"/>
  <c r="BA37" i="6"/>
  <c r="AZ37" i="6"/>
  <c r="AX37" i="6"/>
  <c r="AW37" i="6"/>
  <c r="AV37" i="6"/>
  <c r="AU37" i="6"/>
  <c r="AT37" i="6"/>
  <c r="AS37" i="6"/>
  <c r="AR37" i="6"/>
  <c r="AQ37" i="6"/>
  <c r="AP37" i="6"/>
  <c r="AO37" i="6"/>
  <c r="AN37" i="6"/>
  <c r="B36" i="6"/>
  <c r="C36" i="6"/>
  <c r="J36" i="6"/>
  <c r="AK36" i="6"/>
  <c r="AL36" i="6"/>
  <c r="AJ36" i="6"/>
  <c r="AA36" i="6"/>
  <c r="AB36" i="6"/>
  <c r="Y36" i="6"/>
  <c r="X36" i="6"/>
  <c r="AD36" i="6"/>
  <c r="AE36" i="6"/>
  <c r="AH36" i="6"/>
  <c r="W36" i="6"/>
  <c r="T36" i="6"/>
  <c r="R36" i="6"/>
  <c r="Q36" i="6"/>
  <c r="P36" i="6"/>
  <c r="O36" i="6"/>
  <c r="N36" i="6"/>
  <c r="M36" i="6"/>
  <c r="K36" i="6"/>
  <c r="H36" i="6"/>
  <c r="G36" i="6"/>
  <c r="BI36" i="6"/>
  <c r="BH36" i="6"/>
  <c r="BG36" i="6"/>
  <c r="BF36" i="6"/>
  <c r="BE36" i="6"/>
  <c r="BD36" i="6"/>
  <c r="BC36" i="6"/>
  <c r="BB36" i="6"/>
  <c r="BA36" i="6"/>
  <c r="AZ36" i="6"/>
  <c r="AX36" i="6"/>
  <c r="AW36" i="6"/>
  <c r="AV36" i="6"/>
  <c r="AU36" i="6"/>
  <c r="AT36" i="6"/>
  <c r="AS36" i="6"/>
  <c r="AR36" i="6"/>
  <c r="AQ36" i="6"/>
  <c r="AP36" i="6"/>
  <c r="AO36" i="6"/>
  <c r="AN36" i="6"/>
  <c r="B35" i="6"/>
  <c r="C35" i="6"/>
  <c r="J35" i="6"/>
  <c r="AK35" i="6"/>
  <c r="AL35" i="6"/>
  <c r="AJ35" i="6"/>
  <c r="AA35" i="6"/>
  <c r="AB35" i="6"/>
  <c r="Y35" i="6"/>
  <c r="X35" i="6"/>
  <c r="AD35" i="6"/>
  <c r="AE35" i="6"/>
  <c r="AH35" i="6"/>
  <c r="W35" i="6"/>
  <c r="T35" i="6"/>
  <c r="R35" i="6"/>
  <c r="Q35" i="6"/>
  <c r="P35" i="6"/>
  <c r="O35" i="6"/>
  <c r="N35" i="6"/>
  <c r="M35" i="6"/>
  <c r="K35" i="6"/>
  <c r="H35" i="6"/>
  <c r="G35" i="6"/>
  <c r="BI35" i="6"/>
  <c r="BH35" i="6"/>
  <c r="BG35" i="6"/>
  <c r="BF35" i="6"/>
  <c r="BE35" i="6"/>
  <c r="BD35" i="6"/>
  <c r="BC35" i="6"/>
  <c r="BB35" i="6"/>
  <c r="BA35" i="6"/>
  <c r="AZ35" i="6"/>
  <c r="AX35" i="6"/>
  <c r="AW35" i="6"/>
  <c r="AV35" i="6"/>
  <c r="AU35" i="6"/>
  <c r="AT35" i="6"/>
  <c r="AS35" i="6"/>
  <c r="AR35" i="6"/>
  <c r="AQ35" i="6"/>
  <c r="AP35" i="6"/>
  <c r="AO35" i="6"/>
  <c r="AN35" i="6"/>
  <c r="B34" i="6"/>
  <c r="C34" i="6"/>
  <c r="J34" i="6"/>
  <c r="AK34" i="6"/>
  <c r="AL34" i="6"/>
  <c r="AJ34" i="6"/>
  <c r="AA34" i="6"/>
  <c r="AB34" i="6"/>
  <c r="Y34" i="6"/>
  <c r="X34" i="6"/>
  <c r="AD34" i="6"/>
  <c r="AE34" i="6"/>
  <c r="AH34" i="6"/>
  <c r="W34" i="6"/>
  <c r="T34" i="6"/>
  <c r="R34" i="6"/>
  <c r="Q34" i="6"/>
  <c r="P34" i="6"/>
  <c r="O34" i="6"/>
  <c r="N34" i="6"/>
  <c r="M34" i="6"/>
  <c r="K34" i="6"/>
  <c r="H34" i="6"/>
  <c r="G34" i="6"/>
  <c r="BI34" i="6"/>
  <c r="BH34" i="6"/>
  <c r="BG34" i="6"/>
  <c r="BF34" i="6"/>
  <c r="BE34" i="6"/>
  <c r="BD34" i="6"/>
  <c r="BC34" i="6"/>
  <c r="BB34" i="6"/>
  <c r="BA34" i="6"/>
  <c r="AZ34" i="6"/>
  <c r="AX34" i="6"/>
  <c r="AW34" i="6"/>
  <c r="AV34" i="6"/>
  <c r="AU34" i="6"/>
  <c r="AT34" i="6"/>
  <c r="AS34" i="6"/>
  <c r="AR34" i="6"/>
  <c r="AQ34" i="6"/>
  <c r="AP34" i="6"/>
  <c r="AO34" i="6"/>
  <c r="AN34" i="6"/>
  <c r="B33" i="6"/>
  <c r="C33" i="6"/>
  <c r="DG36" i="5"/>
  <c r="DG35" i="5"/>
  <c r="DG34" i="5"/>
  <c r="DH34" i="5"/>
  <c r="DI34" i="5"/>
  <c r="DJ34" i="5"/>
  <c r="DK34" i="5"/>
  <c r="DL34" i="5"/>
  <c r="DM34" i="5"/>
  <c r="DN34" i="5"/>
  <c r="DO34" i="5"/>
  <c r="DP34" i="5"/>
  <c r="DQ34" i="5"/>
  <c r="DR34" i="5"/>
  <c r="DS34" i="5"/>
  <c r="BM34" i="5"/>
  <c r="BN34" i="5"/>
  <c r="BO34" i="5"/>
  <c r="BP34" i="5"/>
  <c r="BQ34" i="5"/>
  <c r="BR34" i="5"/>
  <c r="BS34" i="5"/>
  <c r="BT34" i="5"/>
  <c r="BU34" i="5"/>
  <c r="BV34" i="5"/>
  <c r="BW34" i="5"/>
  <c r="BX34" i="5"/>
  <c r="BY34" i="5"/>
  <c r="BZ34" i="5"/>
  <c r="CA34" i="5"/>
  <c r="CB34" i="5"/>
  <c r="CC34" i="5"/>
  <c r="CD34" i="5"/>
  <c r="CE34" i="5"/>
  <c r="CF34" i="5"/>
  <c r="CG34" i="5"/>
  <c r="CH34" i="5"/>
  <c r="CI34" i="5"/>
  <c r="CJ34" i="5"/>
  <c r="CK34" i="5"/>
  <c r="CL34" i="5"/>
  <c r="CM34" i="5"/>
  <c r="CN34" i="5"/>
  <c r="DU34" i="5"/>
  <c r="DV34" i="5"/>
  <c r="DW34" i="5"/>
  <c r="DX34" i="5"/>
  <c r="DY34" i="5"/>
  <c r="DZ34" i="5"/>
  <c r="EA34" i="5"/>
  <c r="EB34" i="5"/>
  <c r="EC34" i="5"/>
  <c r="ED34" i="5"/>
  <c r="EE34" i="5"/>
  <c r="EF34" i="5"/>
  <c r="EG34" i="5"/>
  <c r="EH34" i="5"/>
  <c r="EI34" i="5"/>
  <c r="EJ34" i="5"/>
  <c r="EK34" i="5"/>
  <c r="EL34" i="5"/>
  <c r="EM34" i="5"/>
  <c r="EN34" i="5"/>
  <c r="CP34" i="5"/>
  <c r="CQ34" i="5"/>
  <c r="CR34" i="5"/>
  <c r="CS34" i="5"/>
  <c r="CT34" i="5"/>
  <c r="CU34" i="5"/>
  <c r="CV34" i="5"/>
  <c r="CW34" i="5"/>
  <c r="CX34" i="5"/>
  <c r="CY34" i="5"/>
  <c r="CZ34" i="5"/>
  <c r="DA34" i="5"/>
  <c r="DB34" i="5"/>
  <c r="DC34" i="5"/>
  <c r="DD34" i="5"/>
  <c r="DE34" i="5"/>
  <c r="EP34" i="5"/>
  <c r="EQ34" i="5"/>
  <c r="ER34" i="5"/>
  <c r="ES34" i="5"/>
  <c r="ET34" i="5"/>
  <c r="EU34" i="5"/>
  <c r="EV34" i="5"/>
  <c r="EW34" i="5"/>
  <c r="EX34" i="5"/>
  <c r="EY34" i="5"/>
  <c r="AF34" i="5"/>
  <c r="AG34" i="5"/>
  <c r="AH34" i="5"/>
  <c r="AI34" i="5"/>
  <c r="AJ34" i="5"/>
  <c r="AK34" i="5"/>
  <c r="AL34" i="5"/>
  <c r="AM34" i="5"/>
  <c r="L34" i="5"/>
  <c r="M34" i="5"/>
  <c r="N34" i="5"/>
  <c r="O34" i="5"/>
  <c r="P34" i="5"/>
  <c r="Q34" i="5"/>
  <c r="R34" i="5"/>
  <c r="S34" i="5"/>
  <c r="T34" i="5"/>
  <c r="U34" i="5"/>
  <c r="BB34" i="5"/>
  <c r="BC34" i="5"/>
  <c r="BD34" i="5"/>
  <c r="BE34" i="5"/>
  <c r="BF34" i="5"/>
  <c r="BG34" i="5"/>
  <c r="BH34" i="5"/>
  <c r="BI34" i="5"/>
  <c r="BJ34" i="5"/>
  <c r="BK34" i="5"/>
  <c r="AO34" i="5"/>
  <c r="AP34" i="5"/>
  <c r="AQ34" i="5"/>
  <c r="AR34" i="5"/>
  <c r="AS34" i="5"/>
  <c r="AT34" i="5"/>
  <c r="AU34" i="5"/>
  <c r="AV34" i="5"/>
  <c r="AW34" i="5"/>
  <c r="AX34" i="5"/>
  <c r="AY34" i="5"/>
  <c r="AZ34" i="5"/>
  <c r="FA34" i="5"/>
  <c r="FB34" i="5"/>
  <c r="FC34" i="5"/>
  <c r="FD34" i="5"/>
  <c r="FE34" i="5"/>
  <c r="FF34" i="5"/>
  <c r="FG34" i="5"/>
  <c r="FI34" i="5"/>
  <c r="FJ34" i="5"/>
  <c r="FK34" i="5"/>
  <c r="FL34" i="5"/>
  <c r="FM34" i="5"/>
  <c r="FN34" i="5"/>
  <c r="FO34" i="5"/>
  <c r="FP34" i="5"/>
  <c r="FQ34" i="5"/>
  <c r="FR34" i="5"/>
  <c r="FS34" i="5"/>
  <c r="B34" i="5"/>
  <c r="C34" i="5"/>
  <c r="D34" i="5"/>
  <c r="E34" i="5"/>
  <c r="F34" i="5"/>
  <c r="G34" i="5"/>
  <c r="H34" i="5"/>
  <c r="I34" i="5"/>
  <c r="J34" i="5"/>
  <c r="W34" i="5"/>
  <c r="X34" i="5"/>
  <c r="Y34" i="5"/>
  <c r="Z34" i="5"/>
  <c r="AA34" i="5"/>
  <c r="AB34" i="5"/>
  <c r="AC34" i="5"/>
  <c r="AD34" i="5"/>
  <c r="DG33" i="5"/>
  <c r="DG32" i="5"/>
  <c r="AD41" i="5"/>
  <c r="AC41" i="5"/>
  <c r="AB41" i="5"/>
  <c r="AA41" i="5"/>
  <c r="Z41" i="5"/>
  <c r="Y41" i="5"/>
  <c r="X41" i="5"/>
  <c r="W41" i="5"/>
  <c r="J41" i="5"/>
  <c r="I41" i="5"/>
  <c r="H41" i="5"/>
  <c r="G41" i="5"/>
  <c r="F41" i="5"/>
  <c r="E41" i="5"/>
  <c r="D41" i="5"/>
  <c r="C41" i="5"/>
  <c r="B41" i="5"/>
  <c r="FS41" i="5"/>
  <c r="FR41" i="5"/>
  <c r="FQ41" i="5"/>
  <c r="FP41" i="5"/>
  <c r="FO41" i="5"/>
  <c r="FN41" i="5"/>
  <c r="FM41" i="5"/>
  <c r="FL41" i="5"/>
  <c r="FK41" i="5"/>
  <c r="FJ41" i="5"/>
  <c r="FI41" i="5"/>
  <c r="FG41" i="5"/>
  <c r="FF41" i="5"/>
  <c r="FE41" i="5"/>
  <c r="FD41" i="5"/>
  <c r="FC41" i="5"/>
  <c r="FB41" i="5"/>
  <c r="FA41" i="5"/>
  <c r="AZ41" i="5"/>
  <c r="AY41" i="5"/>
  <c r="AX41" i="5"/>
  <c r="AW41" i="5"/>
  <c r="AV41" i="5"/>
  <c r="AU41" i="5"/>
  <c r="AT41" i="5"/>
  <c r="AS41" i="5"/>
  <c r="AR41" i="5"/>
  <c r="AQ41" i="5"/>
  <c r="AP41" i="5"/>
  <c r="AO41" i="5"/>
  <c r="BK41" i="5"/>
  <c r="BJ41" i="5"/>
  <c r="BI41" i="5"/>
  <c r="BH41" i="5"/>
  <c r="BG41" i="5"/>
  <c r="BF41" i="5"/>
  <c r="BE41" i="5"/>
  <c r="BD41" i="5"/>
  <c r="BC41" i="5"/>
  <c r="BB41" i="5"/>
  <c r="U41" i="5"/>
  <c r="T41" i="5"/>
  <c r="S41" i="5"/>
  <c r="R41" i="5"/>
  <c r="Q41" i="5"/>
  <c r="P41" i="5"/>
  <c r="O41" i="5"/>
  <c r="N41" i="5"/>
  <c r="M41" i="5"/>
  <c r="L41" i="5"/>
  <c r="AM41" i="5"/>
  <c r="AL41" i="5"/>
  <c r="AK41" i="5"/>
  <c r="AJ41" i="5"/>
  <c r="AI41" i="5"/>
  <c r="AH41" i="5"/>
  <c r="AG41" i="5"/>
  <c r="AF41" i="5"/>
  <c r="EY41" i="5"/>
  <c r="EX41" i="5"/>
  <c r="EW41" i="5"/>
  <c r="EV41" i="5"/>
  <c r="EU41" i="5"/>
  <c r="ET41" i="5"/>
  <c r="ES41" i="5"/>
  <c r="ER41" i="5"/>
  <c r="EQ41" i="5"/>
  <c r="EP41" i="5"/>
  <c r="DE41" i="5"/>
  <c r="DD41" i="5"/>
  <c r="DC41" i="5"/>
  <c r="DB41" i="5"/>
  <c r="DA41" i="5"/>
  <c r="CZ41" i="5"/>
  <c r="CY41" i="5"/>
  <c r="CX41" i="5"/>
  <c r="CW41" i="5"/>
  <c r="CV41" i="5"/>
  <c r="CU41" i="5"/>
  <c r="CT41" i="5"/>
  <c r="CS41" i="5"/>
  <c r="CR41" i="5"/>
  <c r="CQ41" i="5"/>
  <c r="CP41" i="5"/>
  <c r="EN41" i="5"/>
  <c r="EM41" i="5"/>
  <c r="EL41" i="5"/>
  <c r="EK41" i="5"/>
  <c r="EJ41" i="5"/>
  <c r="EI41" i="5"/>
  <c r="EH41" i="5"/>
  <c r="EG41" i="5"/>
  <c r="EF41" i="5"/>
  <c r="EE41" i="5"/>
  <c r="ED41" i="5"/>
  <c r="EC41" i="5"/>
  <c r="EB41" i="5"/>
  <c r="EA41" i="5"/>
  <c r="DZ41" i="5"/>
  <c r="DY41" i="5"/>
  <c r="DX41" i="5"/>
  <c r="DW41" i="5"/>
  <c r="DV41" i="5"/>
  <c r="DU41" i="5"/>
  <c r="CN41" i="5"/>
  <c r="CM41" i="5"/>
  <c r="CL41" i="5"/>
  <c r="CK41" i="5"/>
  <c r="CJ41" i="5"/>
  <c r="CI41" i="5"/>
  <c r="CH41" i="5"/>
  <c r="CG41" i="5"/>
  <c r="CF41" i="5"/>
  <c r="CE41" i="5"/>
  <c r="CD41" i="5"/>
  <c r="CC41" i="5"/>
  <c r="CB41" i="5"/>
  <c r="CA41" i="5"/>
  <c r="BZ41" i="5"/>
  <c r="BY41" i="5"/>
  <c r="BX41" i="5"/>
  <c r="BW41" i="5"/>
  <c r="BV41" i="5"/>
  <c r="BU41" i="5"/>
  <c r="BT41" i="5"/>
  <c r="BS41" i="5"/>
  <c r="BR41" i="5"/>
  <c r="BQ41" i="5"/>
  <c r="BP41" i="5"/>
  <c r="BO41" i="5"/>
  <c r="BN41" i="5"/>
  <c r="BM41" i="5"/>
  <c r="DS41" i="5"/>
  <c r="DR41" i="5"/>
  <c r="DQ41" i="5"/>
  <c r="DP41" i="5"/>
  <c r="DO41" i="5"/>
  <c r="DN41" i="5"/>
  <c r="DM41" i="5"/>
  <c r="DL41" i="5"/>
  <c r="DK41" i="5"/>
  <c r="DJ41" i="5"/>
  <c r="DI41" i="5"/>
  <c r="DH41" i="5"/>
  <c r="DG41" i="5"/>
  <c r="AD40" i="5"/>
  <c r="AC40" i="5"/>
  <c r="AB40" i="5"/>
  <c r="AA40" i="5"/>
  <c r="Z40" i="5"/>
  <c r="Y40" i="5"/>
  <c r="X40" i="5"/>
  <c r="W40" i="5"/>
  <c r="J40" i="5"/>
  <c r="I40" i="5"/>
  <c r="H40" i="5"/>
  <c r="G40" i="5"/>
  <c r="F40" i="5"/>
  <c r="E40" i="5"/>
  <c r="D40" i="5"/>
  <c r="C40" i="5"/>
  <c r="B40" i="5"/>
  <c r="FS40" i="5"/>
  <c r="FR40" i="5"/>
  <c r="FQ40" i="5"/>
  <c r="FP40" i="5"/>
  <c r="FN40" i="5"/>
  <c r="FM40" i="5"/>
  <c r="FL40" i="5"/>
  <c r="FK40" i="5"/>
  <c r="FJ40" i="5"/>
  <c r="FI40" i="5"/>
  <c r="FG40" i="5"/>
  <c r="FF40" i="5"/>
  <c r="FE40" i="5"/>
  <c r="FD40" i="5"/>
  <c r="FC40" i="5"/>
  <c r="FB40" i="5"/>
  <c r="FA40" i="5"/>
  <c r="AZ40" i="5"/>
  <c r="AY40" i="5"/>
  <c r="AX40" i="5"/>
  <c r="AW40" i="5"/>
  <c r="AV40" i="5"/>
  <c r="AU40" i="5"/>
  <c r="AT40" i="5"/>
  <c r="AS40" i="5"/>
  <c r="AR40" i="5"/>
  <c r="AQ40" i="5"/>
  <c r="AP40" i="5"/>
  <c r="AO40" i="5"/>
  <c r="BK40" i="5"/>
  <c r="BJ40" i="5"/>
  <c r="BI40" i="5"/>
  <c r="BH40" i="5"/>
  <c r="BG40" i="5"/>
  <c r="BF40" i="5"/>
  <c r="BE40" i="5"/>
  <c r="BD40" i="5"/>
  <c r="BC40" i="5"/>
  <c r="BB40" i="5"/>
  <c r="U40" i="5"/>
  <c r="T40" i="5"/>
  <c r="S40" i="5"/>
  <c r="R40" i="5"/>
  <c r="Q40" i="5"/>
  <c r="P40" i="5"/>
  <c r="O40" i="5"/>
  <c r="N40" i="5"/>
  <c r="M40" i="5"/>
  <c r="L40" i="5"/>
  <c r="AM40" i="5"/>
  <c r="AL40" i="5"/>
  <c r="AK40" i="5"/>
  <c r="AJ40" i="5"/>
  <c r="AI40" i="5"/>
  <c r="AH40" i="5"/>
  <c r="AG40" i="5"/>
  <c r="AF40" i="5"/>
  <c r="EY40" i="5"/>
  <c r="EX40" i="5"/>
  <c r="EW40" i="5"/>
  <c r="EV40" i="5"/>
  <c r="EU40" i="5"/>
  <c r="ET40" i="5"/>
  <c r="ES40" i="5"/>
  <c r="ER40" i="5"/>
  <c r="EQ40" i="5"/>
  <c r="EP40" i="5"/>
  <c r="DE40" i="5"/>
  <c r="DD40" i="5"/>
  <c r="DC40" i="5"/>
  <c r="DB40" i="5"/>
  <c r="DA40" i="5"/>
  <c r="CZ40" i="5"/>
  <c r="CY40" i="5"/>
  <c r="CX40" i="5"/>
  <c r="CW40" i="5"/>
  <c r="CV40" i="5"/>
  <c r="CU40" i="5"/>
  <c r="CT40" i="5"/>
  <c r="CS40" i="5"/>
  <c r="CR40" i="5"/>
  <c r="CQ40" i="5"/>
  <c r="CP40" i="5"/>
  <c r="EN40" i="5"/>
  <c r="EM40" i="5"/>
  <c r="EL40" i="5"/>
  <c r="EK40" i="5"/>
  <c r="EJ40" i="5"/>
  <c r="EI40" i="5"/>
  <c r="EH40" i="5"/>
  <c r="EG40" i="5"/>
  <c r="EF40" i="5"/>
  <c r="EE40" i="5"/>
  <c r="ED40" i="5"/>
  <c r="EC40" i="5"/>
  <c r="EB40" i="5"/>
  <c r="EA40" i="5"/>
  <c r="DZ40" i="5"/>
  <c r="DY40" i="5"/>
  <c r="DX40" i="5"/>
  <c r="DW40" i="5"/>
  <c r="DV40" i="5"/>
  <c r="DU40" i="5"/>
  <c r="CN40" i="5"/>
  <c r="CM40" i="5"/>
  <c r="CL40" i="5"/>
  <c r="CK40" i="5"/>
  <c r="CJ40" i="5"/>
  <c r="CI40" i="5"/>
  <c r="CH40" i="5"/>
  <c r="CG40" i="5"/>
  <c r="CF40" i="5"/>
  <c r="CE40" i="5"/>
  <c r="CD40" i="5"/>
  <c r="CC40" i="5"/>
  <c r="CB40" i="5"/>
  <c r="CA40" i="5"/>
  <c r="BZ40" i="5"/>
  <c r="BY40" i="5"/>
  <c r="BX40" i="5"/>
  <c r="BW40" i="5"/>
  <c r="BV40" i="5"/>
  <c r="BU40" i="5"/>
  <c r="BT40" i="5"/>
  <c r="BS40" i="5"/>
  <c r="BR40" i="5"/>
  <c r="BQ40" i="5"/>
  <c r="BP40" i="5"/>
  <c r="BO40" i="5"/>
  <c r="BN40" i="5"/>
  <c r="BM40" i="5"/>
  <c r="DS40" i="5"/>
  <c r="DR40" i="5"/>
  <c r="DQ40" i="5"/>
  <c r="DP40" i="5"/>
  <c r="DO40" i="5"/>
  <c r="DN40" i="5"/>
  <c r="DM40" i="5"/>
  <c r="DL40" i="5"/>
  <c r="DK40" i="5"/>
  <c r="DJ40" i="5"/>
  <c r="DI40" i="5"/>
  <c r="DH40" i="5"/>
  <c r="DG40" i="5"/>
  <c r="AD39" i="5"/>
  <c r="AC39" i="5"/>
  <c r="AB39" i="5"/>
  <c r="AA39" i="5"/>
  <c r="Z39" i="5"/>
  <c r="Y39" i="5"/>
  <c r="X39" i="5"/>
  <c r="W39" i="5"/>
  <c r="J39" i="5"/>
  <c r="I39" i="5"/>
  <c r="H39" i="5"/>
  <c r="G39" i="5"/>
  <c r="F39" i="5"/>
  <c r="E39" i="5"/>
  <c r="D39" i="5"/>
  <c r="C39" i="5"/>
  <c r="FS39" i="5"/>
  <c r="FR39" i="5"/>
  <c r="FQ39" i="5"/>
  <c r="FP39" i="5"/>
  <c r="FO39" i="5"/>
  <c r="FN39" i="5"/>
  <c r="FM39" i="5"/>
  <c r="FL39" i="5"/>
  <c r="FK39" i="5"/>
  <c r="FJ39" i="5"/>
  <c r="FI39" i="5"/>
  <c r="FG39" i="5"/>
  <c r="FF39" i="5"/>
  <c r="FE39" i="5"/>
  <c r="FD39" i="5"/>
  <c r="FC39" i="5"/>
  <c r="FB39" i="5"/>
  <c r="FA39" i="5"/>
  <c r="AZ39" i="5"/>
  <c r="AY39" i="5"/>
  <c r="AX39" i="5"/>
  <c r="AW39" i="5"/>
  <c r="AV39" i="5"/>
  <c r="AU39" i="5"/>
  <c r="AT39" i="5"/>
  <c r="AS39" i="5"/>
  <c r="AR39" i="5"/>
  <c r="AQ39" i="5"/>
  <c r="AP39" i="5"/>
  <c r="AO39" i="5"/>
  <c r="BK39" i="5"/>
  <c r="BJ39" i="5"/>
  <c r="BI39" i="5"/>
  <c r="BH39" i="5"/>
  <c r="BG39" i="5"/>
  <c r="BF39" i="5"/>
  <c r="BE39" i="5"/>
  <c r="BD39" i="5"/>
  <c r="BC39" i="5"/>
  <c r="BB39" i="5"/>
  <c r="U39" i="5"/>
  <c r="T39" i="5"/>
  <c r="S39" i="5"/>
  <c r="R39" i="5"/>
  <c r="Q39" i="5"/>
  <c r="P39" i="5"/>
  <c r="O39" i="5"/>
  <c r="N39" i="5"/>
  <c r="M39" i="5"/>
  <c r="L39" i="5"/>
  <c r="AM39" i="5"/>
  <c r="AL39" i="5"/>
  <c r="AK39" i="5"/>
  <c r="AJ39" i="5"/>
  <c r="AI39" i="5"/>
  <c r="AH39" i="5"/>
  <c r="AG39" i="5"/>
  <c r="AF39" i="5"/>
  <c r="EY39" i="5"/>
  <c r="EX39" i="5"/>
  <c r="EW39" i="5"/>
  <c r="EV39" i="5"/>
  <c r="EU39" i="5"/>
  <c r="ET39" i="5"/>
  <c r="ES39" i="5"/>
  <c r="ER39" i="5"/>
  <c r="EQ39" i="5"/>
  <c r="EP39" i="5"/>
  <c r="DE39" i="5"/>
  <c r="DD39" i="5"/>
  <c r="DC39" i="5"/>
  <c r="DB39" i="5"/>
  <c r="DA39" i="5"/>
  <c r="CZ39" i="5"/>
  <c r="CY39" i="5"/>
  <c r="CX39" i="5"/>
  <c r="CW39" i="5"/>
  <c r="CV39" i="5"/>
  <c r="CU39" i="5"/>
  <c r="CT39" i="5"/>
  <c r="CS39" i="5"/>
  <c r="CR39" i="5"/>
  <c r="CQ39" i="5"/>
  <c r="CP39" i="5"/>
  <c r="EN39" i="5"/>
  <c r="EM39" i="5"/>
  <c r="EL39" i="5"/>
  <c r="EK39" i="5"/>
  <c r="EJ39" i="5"/>
  <c r="EI39" i="5"/>
  <c r="EH39" i="5"/>
  <c r="EG39" i="5"/>
  <c r="EF39" i="5"/>
  <c r="EE39" i="5"/>
  <c r="ED39" i="5"/>
  <c r="EC39" i="5"/>
  <c r="EB39" i="5"/>
  <c r="EA39" i="5"/>
  <c r="DZ39" i="5"/>
  <c r="DY39" i="5"/>
  <c r="DX39" i="5"/>
  <c r="DW39" i="5"/>
  <c r="DV39" i="5"/>
  <c r="DU39" i="5"/>
  <c r="CN39" i="5"/>
  <c r="CM39" i="5"/>
  <c r="CL39" i="5"/>
  <c r="CK39" i="5"/>
  <c r="CJ39" i="5"/>
  <c r="CI39" i="5"/>
  <c r="CH39" i="5"/>
  <c r="CG39" i="5"/>
  <c r="CF39" i="5"/>
  <c r="CE39" i="5"/>
  <c r="CD39" i="5"/>
  <c r="CC39" i="5"/>
  <c r="CB39" i="5"/>
  <c r="CA39" i="5"/>
  <c r="BZ39" i="5"/>
  <c r="BY39" i="5"/>
  <c r="BX39" i="5"/>
  <c r="BW39" i="5"/>
  <c r="BV39" i="5"/>
  <c r="BU39" i="5"/>
  <c r="BT39" i="5"/>
  <c r="BS39" i="5"/>
  <c r="BR39" i="5"/>
  <c r="BQ39" i="5"/>
  <c r="BP39" i="5"/>
  <c r="BO39" i="5"/>
  <c r="BN39" i="5"/>
  <c r="BM39" i="5"/>
  <c r="DS39" i="5"/>
  <c r="DR39" i="5"/>
  <c r="DQ39" i="5"/>
  <c r="DP39" i="5"/>
  <c r="DO39" i="5"/>
  <c r="DN39" i="5"/>
  <c r="DM39" i="5"/>
  <c r="DL39" i="5"/>
  <c r="DK39" i="5"/>
  <c r="DJ39" i="5"/>
  <c r="DI39" i="5"/>
  <c r="DH39" i="5"/>
  <c r="DG39" i="5"/>
  <c r="AD38" i="5"/>
  <c r="AC38" i="5"/>
  <c r="AB38" i="5"/>
  <c r="AA38" i="5"/>
  <c r="Z38" i="5"/>
  <c r="Y38" i="5"/>
  <c r="X38" i="5"/>
  <c r="W38" i="5"/>
  <c r="J38" i="5"/>
  <c r="I38" i="5"/>
  <c r="H38" i="5"/>
  <c r="G38" i="5"/>
  <c r="F38" i="5"/>
  <c r="E38" i="5"/>
  <c r="D38" i="5"/>
  <c r="C38" i="5"/>
  <c r="B38" i="5"/>
  <c r="FS38" i="5"/>
  <c r="FR38" i="5"/>
  <c r="FQ38" i="5"/>
  <c r="FP38" i="5"/>
  <c r="FO38" i="5"/>
  <c r="FN38" i="5"/>
  <c r="FM38" i="5"/>
  <c r="FL38" i="5"/>
  <c r="FK38" i="5"/>
  <c r="FJ38" i="5"/>
  <c r="FI38" i="5"/>
  <c r="FG38" i="5"/>
  <c r="FF38" i="5"/>
  <c r="FE38" i="5"/>
  <c r="FD38" i="5"/>
  <c r="FC38" i="5"/>
  <c r="FB38" i="5"/>
  <c r="FA38" i="5"/>
  <c r="AZ38" i="5"/>
  <c r="AY38" i="5"/>
  <c r="AX38" i="5"/>
  <c r="AW38" i="5"/>
  <c r="AV38" i="5"/>
  <c r="AU38" i="5"/>
  <c r="AT38" i="5"/>
  <c r="AS38" i="5"/>
  <c r="AR38" i="5"/>
  <c r="AQ38" i="5"/>
  <c r="AP38" i="5"/>
  <c r="AO38" i="5"/>
  <c r="BK38" i="5"/>
  <c r="BJ38" i="5"/>
  <c r="BI38" i="5"/>
  <c r="BH38" i="5"/>
  <c r="BG38" i="5"/>
  <c r="BF38" i="5"/>
  <c r="BE38" i="5"/>
  <c r="BD38" i="5"/>
  <c r="BC38" i="5"/>
  <c r="BB38" i="5"/>
  <c r="U38" i="5"/>
  <c r="T38" i="5"/>
  <c r="S38" i="5"/>
  <c r="R38" i="5"/>
  <c r="Q38" i="5"/>
  <c r="P38" i="5"/>
  <c r="O38" i="5"/>
  <c r="N38" i="5"/>
  <c r="M38" i="5"/>
  <c r="L38" i="5"/>
  <c r="AM38" i="5"/>
  <c r="AL38" i="5"/>
  <c r="AK38" i="5"/>
  <c r="AJ38" i="5"/>
  <c r="AI38" i="5"/>
  <c r="AH38" i="5"/>
  <c r="AG38" i="5"/>
  <c r="AF38" i="5"/>
  <c r="EY38" i="5"/>
  <c r="EX38" i="5"/>
  <c r="EW38" i="5"/>
  <c r="EV38" i="5"/>
  <c r="EU38" i="5"/>
  <c r="ET38" i="5"/>
  <c r="ES38" i="5"/>
  <c r="ER38" i="5"/>
  <c r="EQ38" i="5"/>
  <c r="EP38" i="5"/>
  <c r="DE38" i="5"/>
  <c r="DD38" i="5"/>
  <c r="DC38" i="5"/>
  <c r="DB38" i="5"/>
  <c r="DA38" i="5"/>
  <c r="CZ38" i="5"/>
  <c r="CY38" i="5"/>
  <c r="CX38" i="5"/>
  <c r="CW38" i="5"/>
  <c r="CV38" i="5"/>
  <c r="CU38" i="5"/>
  <c r="CT38" i="5"/>
  <c r="CS38" i="5"/>
  <c r="CR38" i="5"/>
  <c r="CQ38" i="5"/>
  <c r="CP38" i="5"/>
  <c r="EN38" i="5"/>
  <c r="EM38" i="5"/>
  <c r="EL38" i="5"/>
  <c r="EK38" i="5"/>
  <c r="EJ38" i="5"/>
  <c r="EI38" i="5"/>
  <c r="EH38" i="5"/>
  <c r="EG38" i="5"/>
  <c r="EF38" i="5"/>
  <c r="EE38" i="5"/>
  <c r="ED38" i="5"/>
  <c r="EC38" i="5"/>
  <c r="EB38" i="5"/>
  <c r="EA38" i="5"/>
  <c r="DZ38" i="5"/>
  <c r="DY38" i="5"/>
  <c r="DX38" i="5"/>
  <c r="DW38" i="5"/>
  <c r="DV38" i="5"/>
  <c r="DU38" i="5"/>
  <c r="CN38" i="5"/>
  <c r="CM38" i="5"/>
  <c r="CL38" i="5"/>
  <c r="CK38" i="5"/>
  <c r="CJ38" i="5"/>
  <c r="CI38" i="5"/>
  <c r="CH38" i="5"/>
  <c r="CG38" i="5"/>
  <c r="CF38" i="5"/>
  <c r="CE38" i="5"/>
  <c r="CD38" i="5"/>
  <c r="CC38" i="5"/>
  <c r="CB38" i="5"/>
  <c r="CA38" i="5"/>
  <c r="BZ38" i="5"/>
  <c r="BY38" i="5"/>
  <c r="BX38" i="5"/>
  <c r="BW38" i="5"/>
  <c r="BV38" i="5"/>
  <c r="BU38" i="5"/>
  <c r="BT38" i="5"/>
  <c r="BS38" i="5"/>
  <c r="BR38" i="5"/>
  <c r="BQ38" i="5"/>
  <c r="BP38" i="5"/>
  <c r="BO38" i="5"/>
  <c r="BN38" i="5"/>
  <c r="BM38" i="5"/>
  <c r="DS38" i="5"/>
  <c r="DR38" i="5"/>
  <c r="DQ38" i="5"/>
  <c r="DP38" i="5"/>
  <c r="DO38" i="5"/>
  <c r="DN38" i="5"/>
  <c r="DM38" i="5"/>
  <c r="DL38" i="5"/>
  <c r="DK38" i="5"/>
  <c r="DJ38" i="5"/>
  <c r="DI38" i="5"/>
  <c r="DH38" i="5"/>
  <c r="DG38" i="5"/>
  <c r="AD37" i="5"/>
  <c r="AC37" i="5"/>
  <c r="AB37" i="5"/>
  <c r="AA37" i="5"/>
  <c r="Z37" i="5"/>
  <c r="Y37" i="5"/>
  <c r="X37" i="5"/>
  <c r="W37" i="5"/>
  <c r="J37" i="5"/>
  <c r="I37" i="5"/>
  <c r="H37" i="5"/>
  <c r="G37" i="5"/>
  <c r="F37" i="5"/>
  <c r="E37" i="5"/>
  <c r="D37" i="5"/>
  <c r="C37" i="5"/>
  <c r="B37" i="5"/>
  <c r="FS37" i="5"/>
  <c r="FR37" i="5"/>
  <c r="FQ37" i="5"/>
  <c r="FP37" i="5"/>
  <c r="FO37" i="5"/>
  <c r="FN37" i="5"/>
  <c r="FM37" i="5"/>
  <c r="FL37" i="5"/>
  <c r="FK37" i="5"/>
  <c r="FJ37" i="5"/>
  <c r="FI37" i="5"/>
  <c r="FG37" i="5"/>
  <c r="FF37" i="5"/>
  <c r="FE37" i="5"/>
  <c r="FD37" i="5"/>
  <c r="FC37" i="5"/>
  <c r="FB37" i="5"/>
  <c r="FA37" i="5"/>
  <c r="AZ37" i="5"/>
  <c r="AY37" i="5"/>
  <c r="AX37" i="5"/>
  <c r="AW37" i="5"/>
  <c r="AV37" i="5"/>
  <c r="AU37" i="5"/>
  <c r="AT37" i="5"/>
  <c r="AS37" i="5"/>
  <c r="AR37" i="5"/>
  <c r="AQ37" i="5"/>
  <c r="AP37" i="5"/>
  <c r="AO37" i="5"/>
  <c r="BK37" i="5"/>
  <c r="BJ37" i="5"/>
  <c r="BI37" i="5"/>
  <c r="BH37" i="5"/>
  <c r="BG37" i="5"/>
  <c r="BF37" i="5"/>
  <c r="BE37" i="5"/>
  <c r="BD37" i="5"/>
  <c r="BC37" i="5"/>
  <c r="BB37" i="5"/>
  <c r="U37" i="5"/>
  <c r="T37" i="5"/>
  <c r="S37" i="5"/>
  <c r="R37" i="5"/>
  <c r="Q37" i="5"/>
  <c r="P37" i="5"/>
  <c r="O37" i="5"/>
  <c r="N37" i="5"/>
  <c r="M37" i="5"/>
  <c r="L37" i="5"/>
  <c r="AM37" i="5"/>
  <c r="AL37" i="5"/>
  <c r="AK37" i="5"/>
  <c r="AJ37" i="5"/>
  <c r="AI37" i="5"/>
  <c r="AH37" i="5"/>
  <c r="AG37" i="5"/>
  <c r="AF37" i="5"/>
  <c r="EY37" i="5"/>
  <c r="EX37" i="5"/>
  <c r="EW37" i="5"/>
  <c r="EV37" i="5"/>
  <c r="EU37" i="5"/>
  <c r="ET37" i="5"/>
  <c r="ES37" i="5"/>
  <c r="ER37" i="5"/>
  <c r="EQ37" i="5"/>
  <c r="EP37" i="5"/>
  <c r="DE37" i="5"/>
  <c r="DD37" i="5"/>
  <c r="DC37" i="5"/>
  <c r="DB37" i="5"/>
  <c r="DA37" i="5"/>
  <c r="CZ37" i="5"/>
  <c r="CY37" i="5"/>
  <c r="CX37" i="5"/>
  <c r="CW37" i="5"/>
  <c r="CV37" i="5"/>
  <c r="CU37" i="5"/>
  <c r="CT37" i="5"/>
  <c r="CS37" i="5"/>
  <c r="CR37" i="5"/>
  <c r="CQ37" i="5"/>
  <c r="CP37" i="5"/>
  <c r="EN37" i="5"/>
  <c r="EM37" i="5"/>
  <c r="EL37" i="5"/>
  <c r="EK37" i="5"/>
  <c r="EJ37" i="5"/>
  <c r="EI37" i="5"/>
  <c r="EH37" i="5"/>
  <c r="EG37" i="5"/>
  <c r="EF37" i="5"/>
  <c r="EE37" i="5"/>
  <c r="ED37" i="5"/>
  <c r="EC37" i="5"/>
  <c r="EB37" i="5"/>
  <c r="EA37" i="5"/>
  <c r="DZ37" i="5"/>
  <c r="DY37" i="5"/>
  <c r="DX37" i="5"/>
  <c r="DW37" i="5"/>
  <c r="DV37" i="5"/>
  <c r="DU37" i="5"/>
  <c r="CN37" i="5"/>
  <c r="CM37" i="5"/>
  <c r="CL37" i="5"/>
  <c r="CK37" i="5"/>
  <c r="CJ37" i="5"/>
  <c r="CI37" i="5"/>
  <c r="CH37" i="5"/>
  <c r="CG37" i="5"/>
  <c r="CF37" i="5"/>
  <c r="CE37" i="5"/>
  <c r="CD37" i="5"/>
  <c r="CC37" i="5"/>
  <c r="CB37" i="5"/>
  <c r="CA37" i="5"/>
  <c r="BZ37" i="5"/>
  <c r="BY37" i="5"/>
  <c r="BX37" i="5"/>
  <c r="BW37" i="5"/>
  <c r="BV37" i="5"/>
  <c r="BU37" i="5"/>
  <c r="BT37" i="5"/>
  <c r="BS37" i="5"/>
  <c r="BR37" i="5"/>
  <c r="BQ37" i="5"/>
  <c r="BP37" i="5"/>
  <c r="BO37" i="5"/>
  <c r="BN37" i="5"/>
  <c r="BM37" i="5"/>
  <c r="DS37" i="5"/>
  <c r="DR37" i="5"/>
  <c r="DQ37" i="5"/>
  <c r="DP37" i="5"/>
  <c r="DO37" i="5"/>
  <c r="DN37" i="5"/>
  <c r="DM37" i="5"/>
  <c r="DL37" i="5"/>
  <c r="DK37" i="5"/>
  <c r="DJ37" i="5"/>
  <c r="DI37" i="5"/>
  <c r="DH37" i="5"/>
  <c r="DG37" i="5"/>
  <c r="AD36" i="5"/>
  <c r="AC36" i="5"/>
  <c r="AB36" i="5"/>
  <c r="AA36" i="5"/>
  <c r="Z36" i="5"/>
  <c r="Y36" i="5"/>
  <c r="X36" i="5"/>
  <c r="W36" i="5"/>
  <c r="J36" i="5"/>
  <c r="I36" i="5"/>
  <c r="H36" i="5"/>
  <c r="G36" i="5"/>
  <c r="F36" i="5"/>
  <c r="E36" i="5"/>
  <c r="D36" i="5"/>
  <c r="C36" i="5"/>
  <c r="B36" i="5"/>
  <c r="FS36" i="5"/>
  <c r="FR36" i="5"/>
  <c r="FQ36" i="5"/>
  <c r="FP36" i="5"/>
  <c r="FO36" i="5"/>
  <c r="FN36" i="5"/>
  <c r="FM36" i="5"/>
  <c r="FL36" i="5"/>
  <c r="FK36" i="5"/>
  <c r="FJ36" i="5"/>
  <c r="FI36" i="5"/>
  <c r="FG36" i="5"/>
  <c r="FF36" i="5"/>
  <c r="FE36" i="5"/>
  <c r="FD36" i="5"/>
  <c r="FC36" i="5"/>
  <c r="FB36" i="5"/>
  <c r="FA36" i="5"/>
  <c r="AZ36" i="5"/>
  <c r="AY36" i="5"/>
  <c r="AX36" i="5"/>
  <c r="AW36" i="5"/>
  <c r="AV36" i="5"/>
  <c r="AU36" i="5"/>
  <c r="AT36" i="5"/>
  <c r="AS36" i="5"/>
  <c r="AR36" i="5"/>
  <c r="AQ36" i="5"/>
  <c r="AP36" i="5"/>
  <c r="AO36" i="5"/>
  <c r="BK36" i="5"/>
  <c r="BJ36" i="5"/>
  <c r="BI36" i="5"/>
  <c r="BH36" i="5"/>
  <c r="BG36" i="5"/>
  <c r="BF36" i="5"/>
  <c r="BE36" i="5"/>
  <c r="BD36" i="5"/>
  <c r="BC36" i="5"/>
  <c r="BB36" i="5"/>
  <c r="U36" i="5"/>
  <c r="T36" i="5"/>
  <c r="S36" i="5"/>
  <c r="R36" i="5"/>
  <c r="Q36" i="5"/>
  <c r="P36" i="5"/>
  <c r="O36" i="5"/>
  <c r="N36" i="5"/>
  <c r="M36" i="5"/>
  <c r="L36" i="5"/>
  <c r="AM36" i="5"/>
  <c r="AL36" i="5"/>
  <c r="AK36" i="5"/>
  <c r="AJ36" i="5"/>
  <c r="AI36" i="5"/>
  <c r="AH36" i="5"/>
  <c r="AG36" i="5"/>
  <c r="AF36" i="5"/>
  <c r="EY36" i="5"/>
  <c r="EX36" i="5"/>
  <c r="EW36" i="5"/>
  <c r="EV36" i="5"/>
  <c r="EU36" i="5"/>
  <c r="ET36" i="5"/>
  <c r="ES36" i="5"/>
  <c r="ER36" i="5"/>
  <c r="EQ36" i="5"/>
  <c r="EP36" i="5"/>
  <c r="DE36" i="5"/>
  <c r="DD36" i="5"/>
  <c r="DC36" i="5"/>
  <c r="DB36" i="5"/>
  <c r="DA36" i="5"/>
  <c r="CZ36" i="5"/>
  <c r="CY36" i="5"/>
  <c r="CX36" i="5"/>
  <c r="CW36" i="5"/>
  <c r="CV36" i="5"/>
  <c r="CU36" i="5"/>
  <c r="CT36" i="5"/>
  <c r="CS36" i="5"/>
  <c r="CR36" i="5"/>
  <c r="CQ36" i="5"/>
  <c r="CP36" i="5"/>
  <c r="EN36" i="5"/>
  <c r="EM36" i="5"/>
  <c r="EL36" i="5"/>
  <c r="EK36" i="5"/>
  <c r="EJ36" i="5"/>
  <c r="EI36" i="5"/>
  <c r="EH36" i="5"/>
  <c r="EG36" i="5"/>
  <c r="EF36" i="5"/>
  <c r="EE36" i="5"/>
  <c r="ED36" i="5"/>
  <c r="EC36" i="5"/>
  <c r="EB36" i="5"/>
  <c r="EA36" i="5"/>
  <c r="DZ36" i="5"/>
  <c r="DY36" i="5"/>
  <c r="DX36" i="5"/>
  <c r="DW36" i="5"/>
  <c r="DV36" i="5"/>
  <c r="DU36" i="5"/>
  <c r="CN36" i="5"/>
  <c r="CM36" i="5"/>
  <c r="CL36" i="5"/>
  <c r="CK36" i="5"/>
  <c r="CJ36" i="5"/>
  <c r="CI36" i="5"/>
  <c r="CH36" i="5"/>
  <c r="CG36" i="5"/>
  <c r="CF36" i="5"/>
  <c r="CE36" i="5"/>
  <c r="CD36" i="5"/>
  <c r="CC36" i="5"/>
  <c r="CB36" i="5"/>
  <c r="CA36" i="5"/>
  <c r="BZ36" i="5"/>
  <c r="BY36" i="5"/>
  <c r="BX36" i="5"/>
  <c r="BW36" i="5"/>
  <c r="BV36" i="5"/>
  <c r="BU36" i="5"/>
  <c r="BT36" i="5"/>
  <c r="BS36" i="5"/>
  <c r="BR36" i="5"/>
  <c r="BQ36" i="5"/>
  <c r="BP36" i="5"/>
  <c r="BO36" i="5"/>
  <c r="BN36" i="5"/>
  <c r="BM36" i="5"/>
  <c r="DS36" i="5"/>
  <c r="DR36" i="5"/>
  <c r="DQ36" i="5"/>
  <c r="DP36" i="5"/>
  <c r="DO36" i="5"/>
  <c r="DN36" i="5"/>
  <c r="DM36" i="5"/>
  <c r="DL36" i="5"/>
  <c r="DK36" i="5"/>
  <c r="DJ36" i="5"/>
  <c r="DI36" i="5"/>
  <c r="DH36" i="5"/>
  <c r="AD35" i="5"/>
  <c r="AC35" i="5"/>
  <c r="AB35" i="5"/>
  <c r="AA35" i="5"/>
  <c r="Z35" i="5"/>
  <c r="Y35" i="5"/>
  <c r="X35" i="5"/>
  <c r="W35" i="5"/>
  <c r="J35" i="5"/>
  <c r="I35" i="5"/>
  <c r="H35" i="5"/>
  <c r="G35" i="5"/>
  <c r="F35" i="5"/>
  <c r="E35" i="5"/>
  <c r="D35" i="5"/>
  <c r="C35" i="5"/>
  <c r="FS35" i="5"/>
  <c r="FR35" i="5"/>
  <c r="FQ35" i="5"/>
  <c r="FP35" i="5"/>
  <c r="FO35" i="5"/>
  <c r="FN35" i="5"/>
  <c r="FM35" i="5"/>
  <c r="FL35" i="5"/>
  <c r="FK35" i="5"/>
  <c r="FJ35" i="5"/>
  <c r="FI35" i="5"/>
  <c r="FG35" i="5"/>
  <c r="FF35" i="5"/>
  <c r="FE35" i="5"/>
  <c r="FD35" i="5"/>
  <c r="FC35" i="5"/>
  <c r="FB35" i="5"/>
  <c r="FA35" i="5"/>
  <c r="AZ35" i="5"/>
  <c r="AY35" i="5"/>
  <c r="AX35" i="5"/>
  <c r="AW35" i="5"/>
  <c r="AV35" i="5"/>
  <c r="AU35" i="5"/>
  <c r="AT35" i="5"/>
  <c r="AS35" i="5"/>
  <c r="AR35" i="5"/>
  <c r="AQ35" i="5"/>
  <c r="AP35" i="5"/>
  <c r="AO35" i="5"/>
  <c r="BK35" i="5"/>
  <c r="BJ35" i="5"/>
  <c r="BI35" i="5"/>
  <c r="BH35" i="5"/>
  <c r="BG35" i="5"/>
  <c r="BF35" i="5"/>
  <c r="BE35" i="5"/>
  <c r="BD35" i="5"/>
  <c r="BC35" i="5"/>
  <c r="BB35" i="5"/>
  <c r="U35" i="5"/>
  <c r="T35" i="5"/>
  <c r="S35" i="5"/>
  <c r="R35" i="5"/>
  <c r="Q35" i="5"/>
  <c r="P35" i="5"/>
  <c r="O35" i="5"/>
  <c r="N35" i="5"/>
  <c r="M35" i="5"/>
  <c r="L35" i="5"/>
  <c r="AM35" i="5"/>
  <c r="AL35" i="5"/>
  <c r="AK35" i="5"/>
  <c r="AJ35" i="5"/>
  <c r="AI35" i="5"/>
  <c r="AH35" i="5"/>
  <c r="AG35" i="5"/>
  <c r="AF35" i="5"/>
  <c r="EY35" i="5"/>
  <c r="EX35" i="5"/>
  <c r="EW35" i="5"/>
  <c r="EV35" i="5"/>
  <c r="EU35" i="5"/>
  <c r="ET35" i="5"/>
  <c r="ES35" i="5"/>
  <c r="ER35" i="5"/>
  <c r="EQ35" i="5"/>
  <c r="EP35" i="5"/>
  <c r="DE35" i="5"/>
  <c r="DD35" i="5"/>
  <c r="DC35" i="5"/>
  <c r="DB35" i="5"/>
  <c r="DA35" i="5"/>
  <c r="CZ35" i="5"/>
  <c r="CY35" i="5"/>
  <c r="CX35" i="5"/>
  <c r="CW35" i="5"/>
  <c r="CV35" i="5"/>
  <c r="CU35" i="5"/>
  <c r="CT35" i="5"/>
  <c r="CS35" i="5"/>
  <c r="CR35" i="5"/>
  <c r="CQ35" i="5"/>
  <c r="CP35" i="5"/>
  <c r="EN35" i="5"/>
  <c r="EM35" i="5"/>
  <c r="EL35" i="5"/>
  <c r="EK35" i="5"/>
  <c r="EJ35" i="5"/>
  <c r="EI35" i="5"/>
  <c r="EH35" i="5"/>
  <c r="EG35" i="5"/>
  <c r="EF35" i="5"/>
  <c r="EE35" i="5"/>
  <c r="ED35" i="5"/>
  <c r="EC35" i="5"/>
  <c r="EB35" i="5"/>
  <c r="EA35" i="5"/>
  <c r="DZ35" i="5"/>
  <c r="DY35" i="5"/>
  <c r="DX35" i="5"/>
  <c r="DW35" i="5"/>
  <c r="DV35" i="5"/>
  <c r="DU35" i="5"/>
  <c r="CN35" i="5"/>
  <c r="CM35" i="5"/>
  <c r="CL35" i="5"/>
  <c r="CK35" i="5"/>
  <c r="CJ35" i="5"/>
  <c r="CI35" i="5"/>
  <c r="CH35" i="5"/>
  <c r="CG35" i="5"/>
  <c r="CF35" i="5"/>
  <c r="CE35" i="5"/>
  <c r="CD35" i="5"/>
  <c r="CC35" i="5"/>
  <c r="CB35" i="5"/>
  <c r="CA35" i="5"/>
  <c r="BZ35" i="5"/>
  <c r="BY35" i="5"/>
  <c r="BX35" i="5"/>
  <c r="BW35" i="5"/>
  <c r="BV35" i="5"/>
  <c r="BU35" i="5"/>
  <c r="BT35" i="5"/>
  <c r="BS35" i="5"/>
  <c r="BR35" i="5"/>
  <c r="BQ35" i="5"/>
  <c r="BP35" i="5"/>
  <c r="BO35" i="5"/>
  <c r="BN35" i="5"/>
  <c r="BM35" i="5"/>
  <c r="DS35" i="5"/>
  <c r="DR35" i="5"/>
  <c r="DQ35" i="5"/>
  <c r="DP35" i="5"/>
  <c r="DO35" i="5"/>
  <c r="DN35" i="5"/>
  <c r="DM35" i="5"/>
  <c r="DL35" i="5"/>
  <c r="DK35" i="5"/>
  <c r="DJ35" i="5"/>
  <c r="DI35" i="5"/>
  <c r="DH35" i="5"/>
  <c r="AD33" i="5"/>
  <c r="AC33" i="5"/>
  <c r="AB33" i="5"/>
  <c r="AA33" i="5"/>
  <c r="Z33" i="5"/>
  <c r="Y33" i="5"/>
  <c r="X33" i="5"/>
  <c r="W33" i="5"/>
  <c r="J33" i="5"/>
  <c r="I33" i="5"/>
  <c r="H33" i="5"/>
  <c r="G33" i="5"/>
  <c r="F33" i="5"/>
  <c r="E33" i="5"/>
  <c r="D33" i="5"/>
  <c r="C33" i="5"/>
  <c r="B33" i="5"/>
  <c r="FS33" i="5"/>
  <c r="FR33" i="5"/>
  <c r="FQ33" i="5"/>
  <c r="FP33" i="5"/>
  <c r="FO33" i="5"/>
  <c r="FN33" i="5"/>
  <c r="FM33" i="5"/>
  <c r="FL33" i="5"/>
  <c r="FK33" i="5"/>
  <c r="FJ33" i="5"/>
  <c r="FI33" i="5"/>
  <c r="FG33" i="5"/>
  <c r="FF33" i="5"/>
  <c r="FE33" i="5"/>
  <c r="FD33" i="5"/>
  <c r="FC33" i="5"/>
  <c r="FB33" i="5"/>
  <c r="FA33" i="5"/>
  <c r="AZ33" i="5"/>
  <c r="AY33" i="5"/>
  <c r="AX33" i="5"/>
  <c r="AW33" i="5"/>
  <c r="AV33" i="5"/>
  <c r="AU33" i="5"/>
  <c r="AT33" i="5"/>
  <c r="AS33" i="5"/>
  <c r="AR33" i="5"/>
  <c r="AQ33" i="5"/>
  <c r="AP33" i="5"/>
  <c r="AO33" i="5"/>
  <c r="BK33" i="5"/>
  <c r="BJ33" i="5"/>
  <c r="BI33" i="5"/>
  <c r="BH33" i="5"/>
  <c r="BG33" i="5"/>
  <c r="BF33" i="5"/>
  <c r="BE33" i="5"/>
  <c r="BD33" i="5"/>
  <c r="BC33" i="5"/>
  <c r="BB33" i="5"/>
  <c r="U33" i="5"/>
  <c r="T33" i="5"/>
  <c r="S33" i="5"/>
  <c r="R33" i="5"/>
  <c r="Q33" i="5"/>
  <c r="P33" i="5"/>
  <c r="O33" i="5"/>
  <c r="N33" i="5"/>
  <c r="M33" i="5"/>
  <c r="L33" i="5"/>
  <c r="AM33" i="5"/>
  <c r="AL33" i="5"/>
  <c r="AK33" i="5"/>
  <c r="AJ33" i="5"/>
  <c r="AI33" i="5"/>
  <c r="AH33" i="5"/>
  <c r="AG33" i="5"/>
  <c r="AF33" i="5"/>
  <c r="EY33" i="5"/>
  <c r="EX33" i="5"/>
  <c r="EW33" i="5"/>
  <c r="EV33" i="5"/>
  <c r="EU33" i="5"/>
  <c r="ET33" i="5"/>
  <c r="ES33" i="5"/>
  <c r="ER33" i="5"/>
  <c r="EQ33" i="5"/>
  <c r="EP33" i="5"/>
  <c r="DE33" i="5"/>
  <c r="DD33" i="5"/>
  <c r="DC33" i="5"/>
  <c r="DB33" i="5"/>
  <c r="DA33" i="5"/>
  <c r="CZ33" i="5"/>
  <c r="CY33" i="5"/>
  <c r="CX33" i="5"/>
  <c r="CW33" i="5"/>
  <c r="CV33" i="5"/>
  <c r="CU33" i="5"/>
  <c r="CT33" i="5"/>
  <c r="CS33" i="5"/>
  <c r="CR33" i="5"/>
  <c r="CQ33" i="5"/>
  <c r="CP33" i="5"/>
  <c r="EN33" i="5"/>
  <c r="EM33" i="5"/>
  <c r="EL33" i="5"/>
  <c r="EK33" i="5"/>
  <c r="EJ33" i="5"/>
  <c r="EI33" i="5"/>
  <c r="EH33" i="5"/>
  <c r="EG33" i="5"/>
  <c r="EF33" i="5"/>
  <c r="EE33" i="5"/>
  <c r="ED33" i="5"/>
  <c r="EC33" i="5"/>
  <c r="EB33" i="5"/>
  <c r="EA33" i="5"/>
  <c r="DZ33" i="5"/>
  <c r="DY33" i="5"/>
  <c r="DX33" i="5"/>
  <c r="DW33" i="5"/>
  <c r="DV33" i="5"/>
  <c r="DU33" i="5"/>
  <c r="CN33" i="5"/>
  <c r="CM33" i="5"/>
  <c r="CL33" i="5"/>
  <c r="CK33" i="5"/>
  <c r="CJ33" i="5"/>
  <c r="CI33" i="5"/>
  <c r="CH33" i="5"/>
  <c r="CG33" i="5"/>
  <c r="CF33" i="5"/>
  <c r="CE33" i="5"/>
  <c r="CD33" i="5"/>
  <c r="CC33" i="5"/>
  <c r="CB33" i="5"/>
  <c r="CA33" i="5"/>
  <c r="BZ33" i="5"/>
  <c r="BY33" i="5"/>
  <c r="BX33" i="5"/>
  <c r="BW33" i="5"/>
  <c r="BV33" i="5"/>
  <c r="BU33" i="5"/>
  <c r="BT33" i="5"/>
  <c r="BS33" i="5"/>
  <c r="BR33" i="5"/>
  <c r="BQ33" i="5"/>
  <c r="BP33" i="5"/>
  <c r="BO33" i="5"/>
  <c r="BN33" i="5"/>
  <c r="BM33" i="5"/>
  <c r="DS33" i="5"/>
  <c r="DR33" i="5"/>
  <c r="DQ33" i="5"/>
  <c r="DP33" i="5"/>
  <c r="DO33" i="5"/>
  <c r="DN33" i="5"/>
  <c r="DM33" i="5"/>
  <c r="DL33" i="5"/>
  <c r="DK33" i="5"/>
  <c r="DJ33" i="5"/>
  <c r="DI33" i="5"/>
  <c r="DH33" i="5"/>
  <c r="AD32" i="5"/>
  <c r="AC32" i="5"/>
  <c r="AB32" i="5"/>
  <c r="AA32" i="5"/>
  <c r="Z32" i="5"/>
  <c r="Y32" i="5"/>
  <c r="X32" i="5"/>
  <c r="W32" i="5"/>
  <c r="J32" i="5"/>
  <c r="I32" i="5"/>
  <c r="H32" i="5"/>
  <c r="G32" i="5"/>
  <c r="F32" i="5"/>
  <c r="E32" i="5"/>
  <c r="D32" i="5"/>
  <c r="C32" i="5"/>
  <c r="FS32" i="5"/>
  <c r="FR32" i="5"/>
  <c r="FQ32" i="5"/>
  <c r="FP32" i="5"/>
  <c r="FO32" i="5"/>
  <c r="FN32" i="5"/>
  <c r="FM32" i="5"/>
  <c r="FL32" i="5"/>
  <c r="FK32" i="5"/>
  <c r="FJ32" i="5"/>
  <c r="FI32" i="5"/>
  <c r="FG32" i="5"/>
  <c r="FF32" i="5"/>
  <c r="FE32" i="5"/>
  <c r="FD32" i="5"/>
  <c r="FC32" i="5"/>
  <c r="FB32" i="5"/>
  <c r="FA32" i="5"/>
  <c r="AZ32" i="5"/>
  <c r="AY32" i="5"/>
  <c r="AX32" i="5"/>
  <c r="AW32" i="5"/>
  <c r="AV32" i="5"/>
  <c r="AU32" i="5"/>
  <c r="AT32" i="5"/>
  <c r="AS32" i="5"/>
  <c r="AR32" i="5"/>
  <c r="AQ32" i="5"/>
  <c r="AP32" i="5"/>
  <c r="AO32" i="5"/>
  <c r="BK32" i="5"/>
  <c r="BJ32" i="5"/>
  <c r="BI32" i="5"/>
  <c r="BH32" i="5"/>
  <c r="BG32" i="5"/>
  <c r="BF32" i="5"/>
  <c r="BE32" i="5"/>
  <c r="BD32" i="5"/>
  <c r="BC32" i="5"/>
  <c r="BB32" i="5"/>
  <c r="U32" i="5"/>
  <c r="T32" i="5"/>
  <c r="S32" i="5"/>
  <c r="R32" i="5"/>
  <c r="Q32" i="5"/>
  <c r="P32" i="5"/>
  <c r="O32" i="5"/>
  <c r="N32" i="5"/>
  <c r="M32" i="5"/>
  <c r="L32" i="5"/>
  <c r="AM32" i="5"/>
  <c r="AL32" i="5"/>
  <c r="AK32" i="5"/>
  <c r="AJ32" i="5"/>
  <c r="AI32" i="5"/>
  <c r="AH32" i="5"/>
  <c r="AG32" i="5"/>
  <c r="AF32" i="5"/>
  <c r="EY32" i="5"/>
  <c r="EX32" i="5"/>
  <c r="EW32" i="5"/>
  <c r="EV32" i="5"/>
  <c r="EU32" i="5"/>
  <c r="ET32" i="5"/>
  <c r="ES32" i="5"/>
  <c r="ER32" i="5"/>
  <c r="EQ32" i="5"/>
  <c r="EP32" i="5"/>
  <c r="DE32" i="5"/>
  <c r="DD32" i="5"/>
  <c r="DC32" i="5"/>
  <c r="DB32" i="5"/>
  <c r="DA32" i="5"/>
  <c r="CZ32" i="5"/>
  <c r="CY32" i="5"/>
  <c r="CX32" i="5"/>
  <c r="CW32" i="5"/>
  <c r="CV32" i="5"/>
  <c r="CU32" i="5"/>
  <c r="CT32" i="5"/>
  <c r="CS32" i="5"/>
  <c r="CR32" i="5"/>
  <c r="CQ32" i="5"/>
  <c r="CP32" i="5"/>
  <c r="EN32" i="5"/>
  <c r="EM32" i="5"/>
  <c r="EL32" i="5"/>
  <c r="EK32" i="5"/>
  <c r="EJ32" i="5"/>
  <c r="EI32" i="5"/>
  <c r="EH32" i="5"/>
  <c r="EG32" i="5"/>
  <c r="EF32" i="5"/>
  <c r="EE32" i="5"/>
  <c r="ED32" i="5"/>
  <c r="EC32" i="5"/>
  <c r="EB32" i="5"/>
  <c r="EA32" i="5"/>
  <c r="DZ32" i="5"/>
  <c r="DY32" i="5"/>
  <c r="DX32" i="5"/>
  <c r="DW32" i="5"/>
  <c r="DV32" i="5"/>
  <c r="DU32" i="5"/>
  <c r="CN32" i="5"/>
  <c r="CM32" i="5"/>
  <c r="CL32" i="5"/>
  <c r="CK32" i="5"/>
  <c r="CJ32" i="5"/>
  <c r="CI32" i="5"/>
  <c r="CH32" i="5"/>
  <c r="CG32" i="5"/>
  <c r="CF32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Q32" i="5"/>
  <c r="BP32" i="5"/>
  <c r="BO32" i="5"/>
  <c r="BN32" i="5"/>
  <c r="BM32" i="5"/>
  <c r="DS32" i="5"/>
  <c r="DR32" i="5"/>
  <c r="DQ32" i="5"/>
  <c r="DP32" i="5"/>
  <c r="DO32" i="5"/>
  <c r="DN32" i="5"/>
  <c r="DM32" i="5"/>
  <c r="DL32" i="5"/>
  <c r="DK32" i="5"/>
  <c r="DJ32" i="5"/>
  <c r="DI32" i="5"/>
  <c r="DH32" i="5"/>
  <c r="P303" i="8" l="1"/>
  <c r="P302" i="8"/>
  <c r="P301" i="8"/>
  <c r="P300" i="8"/>
  <c r="P299" i="8"/>
  <c r="P298" i="8"/>
  <c r="P297" i="8"/>
  <c r="P296" i="8"/>
  <c r="P295" i="8"/>
  <c r="P294" i="8"/>
  <c r="P293" i="8"/>
  <c r="P292" i="8"/>
  <c r="P291" i="8"/>
  <c r="P289" i="8"/>
  <c r="P288" i="8"/>
  <c r="P287" i="8"/>
  <c r="P286" i="8"/>
  <c r="P285" i="8"/>
  <c r="P245" i="8"/>
  <c r="P244" i="8"/>
  <c r="P243" i="8"/>
  <c r="P242" i="8"/>
  <c r="P241" i="8"/>
  <c r="P240" i="8"/>
  <c r="P239" i="8"/>
  <c r="P238" i="8"/>
  <c r="P237" i="8"/>
  <c r="P236" i="8"/>
  <c r="P235" i="8"/>
  <c r="P234" i="8"/>
  <c r="P233" i="8"/>
  <c r="P232" i="8"/>
  <c r="P231" i="8"/>
  <c r="P230" i="8"/>
  <c r="P229" i="8"/>
  <c r="P228" i="8"/>
  <c r="P227" i="8"/>
  <c r="P226" i="8"/>
  <c r="P225" i="8"/>
  <c r="P224" i="8"/>
  <c r="P223" i="8"/>
  <c r="P222" i="8"/>
  <c r="P221" i="8"/>
  <c r="P220" i="8"/>
  <c r="P219" i="8"/>
  <c r="P218" i="8"/>
  <c r="P217" i="8"/>
  <c r="P216" i="8"/>
  <c r="P215" i="8"/>
  <c r="P214" i="8"/>
  <c r="P213" i="8"/>
  <c r="P212" i="8"/>
  <c r="P211" i="8"/>
  <c r="P210" i="8"/>
  <c r="P209" i="8"/>
  <c r="P208" i="8"/>
  <c r="P207" i="8"/>
  <c r="P206" i="8"/>
  <c r="P205" i="8"/>
  <c r="P204" i="8"/>
  <c r="P203" i="8"/>
  <c r="P202" i="8"/>
  <c r="P201" i="8"/>
  <c r="P200" i="8"/>
  <c r="P199" i="8"/>
  <c r="P198" i="8"/>
  <c r="P196" i="8"/>
  <c r="P195" i="8"/>
  <c r="P194" i="8"/>
  <c r="P193" i="8"/>
  <c r="P192" i="8"/>
  <c r="P191" i="8"/>
  <c r="P190" i="8"/>
  <c r="P189" i="8"/>
  <c r="P188" i="8"/>
  <c r="P187" i="8"/>
  <c r="P186" i="8"/>
  <c r="P185" i="8"/>
  <c r="P184" i="8"/>
  <c r="P183" i="8"/>
  <c r="P182" i="8"/>
  <c r="P181" i="8"/>
  <c r="P180" i="8"/>
  <c r="P179" i="8"/>
  <c r="P178" i="8"/>
  <c r="P177" i="8"/>
  <c r="P176" i="8"/>
  <c r="P175" i="8"/>
  <c r="P174" i="8"/>
  <c r="P173" i="8"/>
  <c r="P172" i="8"/>
  <c r="P171" i="8"/>
  <c r="P170" i="8"/>
  <c r="P169" i="8"/>
  <c r="P168" i="8"/>
  <c r="P167" i="8"/>
  <c r="P166" i="8"/>
  <c r="P164" i="8"/>
  <c r="P163" i="8"/>
  <c r="P162" i="8"/>
  <c r="P161" i="8"/>
  <c r="P160" i="8"/>
  <c r="P159" i="8"/>
  <c r="P158" i="8"/>
  <c r="P157" i="8"/>
  <c r="P156" i="8"/>
  <c r="P155" i="8"/>
  <c r="P154" i="8"/>
  <c r="P153" i="8"/>
  <c r="P152" i="8"/>
  <c r="P151" i="8"/>
  <c r="P150" i="8"/>
  <c r="P149" i="8"/>
  <c r="P148" i="8"/>
  <c r="P147" i="8"/>
  <c r="P146" i="8"/>
  <c r="P145" i="8"/>
  <c r="P144" i="8"/>
  <c r="P143" i="8"/>
  <c r="P142" i="8"/>
  <c r="P141" i="8"/>
  <c r="P113" i="8"/>
  <c r="P112" i="8"/>
  <c r="P111" i="8"/>
  <c r="P110" i="8"/>
  <c r="P109" i="8"/>
  <c r="P108" i="8"/>
  <c r="P107" i="8"/>
  <c r="P106" i="8"/>
  <c r="P105" i="8"/>
  <c r="P104" i="8"/>
  <c r="P103" i="8"/>
  <c r="P102" i="8"/>
  <c r="P101" i="8"/>
  <c r="P100" i="8"/>
  <c r="P99" i="8"/>
  <c r="P98" i="8"/>
  <c r="P97" i="8"/>
  <c r="P96" i="8"/>
  <c r="P95" i="8"/>
  <c r="P94" i="8"/>
  <c r="P93" i="8"/>
  <c r="P92" i="8"/>
  <c r="P91" i="8"/>
  <c r="P90" i="8"/>
  <c r="P89" i="8"/>
  <c r="P88" i="8"/>
  <c r="P87" i="8"/>
  <c r="P85" i="8"/>
  <c r="P84" i="8"/>
  <c r="P83" i="8"/>
  <c r="P82" i="8"/>
  <c r="P81" i="8"/>
  <c r="P80" i="8"/>
  <c r="P79" i="8"/>
  <c r="P78" i="8"/>
  <c r="P77" i="8"/>
  <c r="P76" i="8"/>
  <c r="P75" i="8"/>
  <c r="P74" i="8"/>
  <c r="P73" i="8"/>
  <c r="P72" i="8"/>
  <c r="P71" i="8"/>
  <c r="P70" i="8"/>
  <c r="P69" i="8"/>
  <c r="P68" i="8"/>
  <c r="P67" i="8"/>
  <c r="P66" i="8"/>
  <c r="P65" i="8"/>
  <c r="P64" i="8"/>
  <c r="P63" i="8"/>
  <c r="P62" i="8"/>
  <c r="P61" i="8"/>
  <c r="P59" i="8"/>
  <c r="P58" i="8"/>
  <c r="P57" i="8"/>
  <c r="P56" i="8"/>
  <c r="P55" i="8"/>
  <c r="P54" i="8"/>
  <c r="P53" i="8"/>
  <c r="P52" i="8"/>
  <c r="P51" i="8"/>
  <c r="P50" i="8"/>
  <c r="P49" i="8"/>
  <c r="P48" i="8"/>
  <c r="P47" i="8"/>
  <c r="P46" i="8"/>
  <c r="P45" i="8"/>
  <c r="P44" i="8"/>
  <c r="P43" i="8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2" i="8"/>
  <c r="P21" i="8"/>
  <c r="P19" i="8"/>
  <c r="P18" i="8"/>
  <c r="P17" i="8"/>
  <c r="P16" i="8"/>
  <c r="P15" i="8"/>
  <c r="P14" i="8"/>
  <c r="P13" i="8"/>
  <c r="P11" i="8"/>
  <c r="P10" i="8"/>
  <c r="P9" i="8"/>
  <c r="P8" i="8"/>
  <c r="P7" i="8"/>
  <c r="P6" i="8"/>
  <c r="P5" i="8"/>
  <c r="P4" i="8"/>
  <c r="P3" i="8"/>
  <c r="AD35" i="2" l="1"/>
  <c r="AD36" i="2"/>
  <c r="X35" i="2"/>
  <c r="X36" i="2"/>
  <c r="Z15" i="2" l="1"/>
  <c r="Z16" i="2"/>
  <c r="Z17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5" i="2"/>
  <c r="Z36" i="2"/>
  <c r="Z37" i="2"/>
  <c r="Z14" i="2"/>
  <c r="AF15" i="2"/>
  <c r="AF16" i="2"/>
  <c r="AF17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5" i="2"/>
  <c r="AF36" i="2"/>
  <c r="AF37" i="2"/>
  <c r="AF14" i="2"/>
  <c r="AJ30" i="2"/>
  <c r="AJ24" i="2"/>
  <c r="AL19" i="2"/>
  <c r="AL20" i="2"/>
  <c r="AL21" i="2"/>
  <c r="AL22" i="2"/>
  <c r="AL23" i="2"/>
  <c r="AL24" i="2"/>
  <c r="AL25" i="2"/>
  <c r="AL26" i="2"/>
  <c r="AL27" i="2"/>
  <c r="AL28" i="2"/>
  <c r="AL29" i="2"/>
  <c r="AL30" i="2"/>
  <c r="AL31" i="2"/>
  <c r="AL32" i="2"/>
  <c r="AL35" i="2"/>
  <c r="AL36" i="2"/>
  <c r="AL37" i="2"/>
  <c r="AL15" i="2"/>
  <c r="AL16" i="2"/>
  <c r="AL17" i="2"/>
  <c r="AL14" i="2"/>
  <c r="T9" i="2"/>
  <c r="AJ15" i="2"/>
  <c r="AJ16" i="2"/>
  <c r="AJ17" i="2"/>
  <c r="AJ19" i="2"/>
  <c r="AJ20" i="2"/>
  <c r="AJ21" i="2"/>
  <c r="AJ22" i="2"/>
  <c r="AJ23" i="2"/>
  <c r="AJ25" i="2"/>
  <c r="AJ26" i="2"/>
  <c r="AJ27" i="2"/>
  <c r="AJ28" i="2"/>
  <c r="AJ29" i="2"/>
  <c r="AJ31" i="2"/>
  <c r="AJ32" i="2"/>
  <c r="AJ35" i="2"/>
  <c r="AJ36" i="2"/>
  <c r="AJ37" i="2"/>
  <c r="AJ14" i="2"/>
  <c r="AD15" i="2"/>
  <c r="AD16" i="2"/>
  <c r="AD17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7" i="2"/>
  <c r="AD14" i="2"/>
  <c r="X15" i="2"/>
  <c r="X16" i="2"/>
  <c r="X17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7" i="2"/>
  <c r="X14" i="2"/>
  <c r="L10" i="2" l="1"/>
  <c r="L11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8" i="2"/>
  <c r="F7" i="2"/>
  <c r="H7" i="2" l="1"/>
  <c r="N10" i="2" l="1"/>
  <c r="N11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8" i="2"/>
  <c r="H8" i="2"/>
  <c r="R9" i="2"/>
  <c r="F8" i="2"/>
  <c r="F9" i="2"/>
  <c r="F10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R36" i="2" l="1"/>
  <c r="R37" i="2"/>
  <c r="T3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15" i="2"/>
  <c r="R14" i="2"/>
  <c r="T11" i="2"/>
  <c r="R11" i="2"/>
  <c r="H37" i="2"/>
  <c r="T36" i="2"/>
  <c r="H36" i="2"/>
  <c r="H35" i="2"/>
  <c r="H34" i="2"/>
  <c r="H33" i="2"/>
  <c r="T32" i="2"/>
  <c r="H32" i="2"/>
  <c r="T31" i="2"/>
  <c r="H31" i="2"/>
  <c r="T30" i="2"/>
  <c r="H30" i="2"/>
  <c r="T29" i="2"/>
  <c r="H29" i="2"/>
  <c r="T28" i="2"/>
  <c r="H28" i="2"/>
  <c r="T27" i="2"/>
  <c r="H27" i="2"/>
  <c r="T26" i="2"/>
  <c r="H26" i="2"/>
  <c r="T25" i="2"/>
  <c r="H25" i="2"/>
  <c r="T24" i="2"/>
  <c r="H24" i="2"/>
  <c r="T23" i="2"/>
  <c r="H23" i="2"/>
  <c r="T22" i="2"/>
  <c r="H22" i="2"/>
  <c r="T21" i="2"/>
  <c r="H21" i="2"/>
  <c r="T20" i="2"/>
  <c r="H20" i="2"/>
  <c r="T19" i="2"/>
  <c r="H19" i="2"/>
  <c r="T18" i="2"/>
  <c r="H18" i="2"/>
  <c r="H17" i="2"/>
  <c r="H16" i="2"/>
  <c r="T15" i="2"/>
  <c r="H15" i="2"/>
  <c r="T14" i="2"/>
  <c r="H14" i="2"/>
  <c r="H13" i="2"/>
  <c r="H12" i="2"/>
  <c r="H10" i="2"/>
  <c r="H9" i="2"/>
</calcChain>
</file>

<file path=xl/sharedStrings.xml><?xml version="1.0" encoding="utf-8"?>
<sst xmlns="http://schemas.openxmlformats.org/spreadsheetml/2006/main" count="1629" uniqueCount="739">
  <si>
    <t>Element</t>
  </si>
  <si>
    <t>Mass</t>
  </si>
  <si>
    <t>GSD-1G</t>
  </si>
  <si>
    <t>This study (ppm)</t>
  </si>
  <si>
    <t>n</t>
  </si>
  <si>
    <t>SD (ppm)</t>
  </si>
  <si>
    <t>RSD (%)</t>
  </si>
  <si>
    <t>Relative error (%)</t>
  </si>
  <si>
    <t>Sc</t>
  </si>
  <si>
    <t>Ti</t>
  </si>
  <si>
    <t>V</t>
  </si>
  <si>
    <t>Cr</t>
  </si>
  <si>
    <t>Zn</t>
  </si>
  <si>
    <t>Rb</t>
  </si>
  <si>
    <t>Sr</t>
  </si>
  <si>
    <t>Y</t>
  </si>
  <si>
    <t>Zr</t>
  </si>
  <si>
    <t>Nb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</si>
  <si>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</si>
  <si>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</si>
  <si>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</si>
  <si>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</si>
  <si>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</si>
  <si>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</si>
  <si>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</si>
  <si>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</si>
  <si>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</si>
  <si>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</si>
  <si>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</si>
  <si>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</si>
  <si>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</si>
  <si>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</si>
  <si>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</si>
  <si>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</si>
  <si>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</si>
  <si>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Pb</t>
  </si>
  <si>
    <t>Th</t>
  </si>
  <si>
    <t>U</t>
  </si>
  <si>
    <t>GEOREM Prefered value (ppm)</t>
  </si>
  <si>
    <t>Mn</t>
  </si>
  <si>
    <t>NIST-612</t>
  </si>
  <si>
    <t>Durango apatite</t>
  </si>
  <si>
    <t>MKED1 titanite</t>
  </si>
  <si>
    <t>Bear Lake titanite</t>
  </si>
  <si>
    <t>Khan titanite</t>
  </si>
  <si>
    <t>Sample</t>
  </si>
  <si>
    <t>Identifier</t>
  </si>
  <si>
    <t>CaO</t>
  </si>
  <si>
    <r>
      <t>P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O</t>
    </r>
    <r>
      <rPr>
        <b/>
        <vertAlign val="subscript"/>
        <sz val="10"/>
        <color theme="1"/>
        <rFont val="Calibri"/>
        <family val="2"/>
        <scheme val="minor"/>
      </rPr>
      <t>5</t>
    </r>
  </si>
  <si>
    <r>
      <t>Y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O</t>
    </r>
    <r>
      <rPr>
        <b/>
        <vertAlign val="subscript"/>
        <sz val="10"/>
        <color theme="1"/>
        <rFont val="Calibri"/>
        <family val="2"/>
        <scheme val="minor"/>
      </rPr>
      <t>3</t>
    </r>
  </si>
  <si>
    <r>
      <t>La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O</t>
    </r>
    <r>
      <rPr>
        <b/>
        <vertAlign val="subscript"/>
        <sz val="10"/>
        <color theme="1"/>
        <rFont val="Calibri"/>
        <family val="2"/>
        <scheme val="minor"/>
      </rPr>
      <t>3</t>
    </r>
  </si>
  <si>
    <r>
      <t>Ce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O</t>
    </r>
    <r>
      <rPr>
        <b/>
        <vertAlign val="subscript"/>
        <sz val="10"/>
        <color theme="1"/>
        <rFont val="Calibri"/>
        <family val="2"/>
        <scheme val="minor"/>
      </rPr>
      <t>3</t>
    </r>
  </si>
  <si>
    <r>
      <t>ThO</t>
    </r>
    <r>
      <rPr>
        <b/>
        <vertAlign val="subscript"/>
        <sz val="10"/>
        <color theme="1"/>
        <rFont val="Calibri"/>
        <family val="2"/>
        <scheme val="minor"/>
      </rPr>
      <t>2</t>
    </r>
  </si>
  <si>
    <r>
      <t>UO</t>
    </r>
    <r>
      <rPr>
        <b/>
        <vertAlign val="subscript"/>
        <sz val="10"/>
        <color theme="1"/>
        <rFont val="Calibri"/>
        <family val="2"/>
        <scheme val="minor"/>
      </rPr>
      <t>2</t>
    </r>
  </si>
  <si>
    <r>
      <t>SiO</t>
    </r>
    <r>
      <rPr>
        <b/>
        <vertAlign val="subscript"/>
        <sz val="10"/>
        <color theme="1"/>
        <rFont val="Calibri"/>
        <family val="2"/>
        <scheme val="minor"/>
      </rPr>
      <t>2</t>
    </r>
  </si>
  <si>
    <r>
      <t>Nd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O</t>
    </r>
    <r>
      <rPr>
        <b/>
        <vertAlign val="subscript"/>
        <sz val="10"/>
        <color theme="1"/>
        <rFont val="Calibri"/>
        <family val="2"/>
        <scheme val="minor"/>
      </rPr>
      <t>3</t>
    </r>
  </si>
  <si>
    <t>SmO</t>
  </si>
  <si>
    <r>
      <t>Gd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O</t>
    </r>
    <r>
      <rPr>
        <b/>
        <vertAlign val="subscript"/>
        <sz val="10"/>
        <color theme="1"/>
        <rFont val="Calibri"/>
        <family val="2"/>
        <scheme val="minor"/>
      </rPr>
      <t>3</t>
    </r>
  </si>
  <si>
    <r>
      <t>Pr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O</t>
    </r>
    <r>
      <rPr>
        <b/>
        <vertAlign val="subscript"/>
        <sz val="10"/>
        <color theme="1"/>
        <rFont val="Calibri"/>
        <family val="2"/>
        <scheme val="minor"/>
      </rPr>
      <t>3</t>
    </r>
  </si>
  <si>
    <t>Total</t>
  </si>
  <si>
    <t>CUR-02</t>
  </si>
  <si>
    <t xml:space="preserve"> mnz 02</t>
  </si>
  <si>
    <t>bdl</t>
  </si>
  <si>
    <t xml:space="preserve"> mnz 01a</t>
  </si>
  <si>
    <t xml:space="preserve"> mnz 01b</t>
  </si>
  <si>
    <t xml:space="preserve"> mnz 03</t>
  </si>
  <si>
    <t xml:space="preserve"> mnz 06a</t>
  </si>
  <si>
    <t xml:space="preserve"> mnz 06b</t>
  </si>
  <si>
    <t xml:space="preserve"> mnz 09</t>
  </si>
  <si>
    <t xml:space="preserve"> mnz 10a</t>
  </si>
  <si>
    <t xml:space="preserve"> mnz 10b</t>
  </si>
  <si>
    <t>CUR-05</t>
  </si>
  <si>
    <t xml:space="preserve"> mnz 04</t>
  </si>
  <si>
    <t xml:space="preserve"> mnz 05a</t>
  </si>
  <si>
    <t xml:space="preserve"> mnz 05b</t>
  </si>
  <si>
    <t xml:space="preserve"> mnz 07</t>
  </si>
  <si>
    <t xml:space="preserve"> mnz 08</t>
  </si>
  <si>
    <t>AMA-43</t>
  </si>
  <si>
    <t xml:space="preserve"> mnz 01</t>
  </si>
  <si>
    <t xml:space="preserve"> mnz 08a</t>
  </si>
  <si>
    <t xml:space="preserve"> mnz 08b</t>
  </si>
  <si>
    <t xml:space="preserve"> mnz 09a</t>
  </si>
  <si>
    <t xml:space="preserve"> mnz 09b</t>
  </si>
  <si>
    <t xml:space="preserve"> mnz 10</t>
  </si>
  <si>
    <t xml:space="preserve"> mnz 11</t>
  </si>
  <si>
    <t xml:space="preserve"> mnz 13</t>
  </si>
  <si>
    <t xml:space="preserve"> mnz 12</t>
  </si>
  <si>
    <t xml:space="preserve"> mnz 14</t>
  </si>
  <si>
    <t xml:space="preserve"> mnz 15</t>
  </si>
  <si>
    <t xml:space="preserve"> mnz 16</t>
  </si>
  <si>
    <t>AMA-45 mount 1</t>
  </si>
  <si>
    <t xml:space="preserve"> mnz 06</t>
  </si>
  <si>
    <t xml:space="preserve"> mnz 05</t>
  </si>
  <si>
    <t xml:space="preserve"> mnz 04a</t>
  </si>
  <si>
    <t xml:space="preserve"> mnz 04b</t>
  </si>
  <si>
    <t xml:space="preserve"> mnz 02a</t>
  </si>
  <si>
    <t xml:space="preserve"> mnz 02b</t>
  </si>
  <si>
    <t>AMA-45 mount 2</t>
  </si>
  <si>
    <t xml:space="preserve"> mnz 03a</t>
  </si>
  <si>
    <t xml:space="preserve"> mnz 03b</t>
  </si>
  <si>
    <t xml:space="preserve"> mnz 01c</t>
  </si>
  <si>
    <t xml:space="preserve"> mnz 07a</t>
  </si>
  <si>
    <t xml:space="preserve"> mnz 07b</t>
  </si>
  <si>
    <t xml:space="preserve"> mnz 11a</t>
  </si>
  <si>
    <t xml:space="preserve"> mnz 11b</t>
  </si>
  <si>
    <t xml:space="preserve"> mnz 12a</t>
  </si>
  <si>
    <t xml:space="preserve"> mnz 12b</t>
  </si>
  <si>
    <t xml:space="preserve"> mnz 14a</t>
  </si>
  <si>
    <t xml:space="preserve"> mnz 14b</t>
  </si>
  <si>
    <t>MROS-16</t>
  </si>
  <si>
    <t xml:space="preserve"> mnz 13a</t>
  </si>
  <si>
    <t xml:space="preserve"> mnz 13b</t>
  </si>
  <si>
    <t xml:space="preserve"> mnz 15 </t>
  </si>
  <si>
    <t xml:space="preserve"> mnz 17</t>
  </si>
  <si>
    <t xml:space="preserve"> mnz 18a</t>
  </si>
  <si>
    <t xml:space="preserve"> mnz 18b</t>
  </si>
  <si>
    <t xml:space="preserve"> mnz 19a</t>
  </si>
  <si>
    <t xml:space="preserve"> mnz 19b</t>
  </si>
  <si>
    <t>bfl</t>
  </si>
  <si>
    <t>SNIC-20A</t>
  </si>
  <si>
    <t xml:space="preserve"> mnz 09c</t>
  </si>
  <si>
    <t xml:space="preserve"> mnz 17b</t>
  </si>
  <si>
    <t xml:space="preserve"> mnz 18</t>
  </si>
  <si>
    <t>PETRI-51B</t>
  </si>
  <si>
    <t>PETRI-51A</t>
  </si>
  <si>
    <t>VAL-27</t>
  </si>
  <si>
    <t xml:space="preserve"> mnz 02c</t>
  </si>
  <si>
    <t xml:space="preserve"> mnz 17a</t>
  </si>
  <si>
    <t xml:space="preserve"> mnz 22</t>
  </si>
  <si>
    <t xml:space="preserve"> mnz 24</t>
  </si>
  <si>
    <t xml:space="preserve"> mnz 25</t>
  </si>
  <si>
    <t xml:space="preserve"> mnz 26</t>
  </si>
  <si>
    <t>SAT-62</t>
  </si>
  <si>
    <t xml:space="preserve"> mnz 07c</t>
  </si>
  <si>
    <t>PAR-76</t>
  </si>
  <si>
    <t>EPMA</t>
  </si>
  <si>
    <t>CaO (wt%)</t>
  </si>
  <si>
    <t>P2O5 (wt%)</t>
  </si>
  <si>
    <t>F (wt%)</t>
  </si>
  <si>
    <t>Cl (wt%)</t>
  </si>
  <si>
    <t>Mn (ppm)</t>
  </si>
  <si>
    <t>LA-ICP-MS</t>
  </si>
  <si>
    <t>Sc45</t>
  </si>
  <si>
    <t>CAPO ap 06</t>
  </si>
  <si>
    <t>CAPO ap 21c</t>
  </si>
  <si>
    <t>CAPO ap 21b</t>
  </si>
  <si>
    <t>CAPO ap 25c</t>
  </si>
  <si>
    <t>CAPO ap 25b</t>
  </si>
  <si>
    <t>CAPO ap 35c</t>
  </si>
  <si>
    <t>CAPO ap 35b</t>
  </si>
  <si>
    <t>CAPO ap 49c</t>
  </si>
  <si>
    <t>CAPO ap 49b</t>
  </si>
  <si>
    <t>CAPO ap 56</t>
  </si>
  <si>
    <t>CAPO ap 57</t>
  </si>
  <si>
    <t>CAPO ap 60</t>
  </si>
  <si>
    <t>CAPO ap 63b</t>
  </si>
  <si>
    <t>CAPO ap 63c</t>
  </si>
  <si>
    <t>CAPO ap 65</t>
  </si>
  <si>
    <t>CAPO39ap10b clair</t>
  </si>
  <si>
    <t>CAPO39ap11a sombre</t>
  </si>
  <si>
    <t>CAPO39ap11b clair</t>
  </si>
  <si>
    <t>CAPO39ap12b clair</t>
  </si>
  <si>
    <t>PIE ap 05</t>
  </si>
  <si>
    <t>PIE ap 13</t>
  </si>
  <si>
    <t>PIE ap 19c</t>
  </si>
  <si>
    <t>PIE ap 19b</t>
  </si>
  <si>
    <t>PIE ap 21c</t>
  </si>
  <si>
    <t>PIE ap 21b</t>
  </si>
  <si>
    <t>PIE ap 27c</t>
  </si>
  <si>
    <t>PIE ap 36c</t>
  </si>
  <si>
    <t>PIE ap 37c</t>
  </si>
  <si>
    <t>PIE ap 37b</t>
  </si>
  <si>
    <t>PIE ap 43</t>
  </si>
  <si>
    <t>PIE ap 47</t>
  </si>
  <si>
    <t>PIE ap 55</t>
  </si>
  <si>
    <t>PIE ap 71</t>
  </si>
  <si>
    <t>PAR ap 04</t>
  </si>
  <si>
    <t>PAR ap 09</t>
  </si>
  <si>
    <t>PAR ap 11</t>
  </si>
  <si>
    <t>PAR ap 19</t>
  </si>
  <si>
    <t>PAR ap 22c</t>
  </si>
  <si>
    <t>PAR ap 22b</t>
  </si>
  <si>
    <t>PAR ap 23c</t>
  </si>
  <si>
    <t>PAR ap 23b</t>
  </si>
  <si>
    <t>VAL-30 ap 74</t>
  </si>
  <si>
    <t>VAL-30 ap 78</t>
  </si>
  <si>
    <t>VAL-30 ap 79</t>
  </si>
  <si>
    <t>VAL-30 ap 80</t>
  </si>
  <si>
    <t>VAL-30 ap 54</t>
  </si>
  <si>
    <t>VAL-30 ap 52</t>
  </si>
  <si>
    <t>VAL-30 ap 45</t>
  </si>
  <si>
    <t>MROS-17 ap 29</t>
  </si>
  <si>
    <t>MROS-17 ap 03</t>
  </si>
  <si>
    <t>MROS-17 ap 24</t>
  </si>
  <si>
    <t>MROS-17 ap 25</t>
  </si>
  <si>
    <t>MROS-17 ap 26</t>
  </si>
  <si>
    <t>MROS-17 ap 38</t>
  </si>
  <si>
    <t>MROS-17 ap 40</t>
  </si>
  <si>
    <t>MROS-17 ap 41</t>
  </si>
  <si>
    <t>MPAO-58 ap 06a bordure foncée</t>
  </si>
  <si>
    <t>MPAO-58 ap 06b centre clair</t>
  </si>
  <si>
    <t>MPAO-58 ap 07</t>
  </si>
  <si>
    <t>MPAO-58 ap 21</t>
  </si>
  <si>
    <t>MPAO-58 ap 13a centre clair</t>
  </si>
  <si>
    <t>MPAO-58 ap 13b bordure sombre</t>
  </si>
  <si>
    <t>MPAO-58 ap 36a bordure</t>
  </si>
  <si>
    <t>MPAO-58 ap 36b centre sombre</t>
  </si>
  <si>
    <t>MPAO-58 ap 37</t>
  </si>
  <si>
    <t>MPAO-58 ap 39</t>
  </si>
  <si>
    <t>GASP-55 ap 04 zone claire</t>
  </si>
  <si>
    <t>GASP-55 ap 05 zone sombre</t>
  </si>
  <si>
    <t>GASP-55 ap 06 zone sombre</t>
  </si>
  <si>
    <t>GASP-55 ap 10b bordure claire</t>
  </si>
  <si>
    <t>PD1a ap 03</t>
  </si>
  <si>
    <t>PD1a ap 05</t>
  </si>
  <si>
    <t>PD1a ap 11</t>
  </si>
  <si>
    <t>PD1a ap 13</t>
  </si>
  <si>
    <t>PD1a ap 16</t>
  </si>
  <si>
    <t>PD1a ap 17</t>
  </si>
  <si>
    <t>STIL-63 ap 29</t>
  </si>
  <si>
    <t>STIL-63 ap 20</t>
  </si>
  <si>
    <t>STIL-63 ap 11a centre sombre</t>
  </si>
  <si>
    <t>STIL-63 ap 11b bordure claire</t>
  </si>
  <si>
    <t>STIL-63 ap 02</t>
  </si>
  <si>
    <t>STIL-63 ap 01</t>
  </si>
  <si>
    <t>STIL-63 ap 05</t>
  </si>
  <si>
    <t>STIL-63 ap 06</t>
  </si>
  <si>
    <t>STIL-63 ap 07</t>
  </si>
  <si>
    <t>STIL-63 ap 08</t>
  </si>
  <si>
    <t>CUR-07 ap 48</t>
  </si>
  <si>
    <t>CUR-07 ap 46</t>
  </si>
  <si>
    <t>CUR-07 ap 43</t>
  </si>
  <si>
    <t>CUR-07 ap 53</t>
  </si>
  <si>
    <t>CUR-07 ap 35</t>
  </si>
  <si>
    <t>CUR-07 ap 37</t>
  </si>
  <si>
    <t>CUR-07 ap 20</t>
  </si>
  <si>
    <t>CUR-07 ap 18</t>
  </si>
  <si>
    <t>VAL-22 ap 01</t>
  </si>
  <si>
    <t>VAL-22 ap 01b</t>
  </si>
  <si>
    <t>VAL-22 ap 02</t>
  </si>
  <si>
    <t>VAL-22 ap 03</t>
  </si>
  <si>
    <t>VAL-22 ap 04b</t>
  </si>
  <si>
    <t>VAL-22 ap 04c</t>
  </si>
  <si>
    <t>VAL-22 ap 05</t>
  </si>
  <si>
    <t>&lt;70,91</t>
  </si>
  <si>
    <t>&lt;66,24</t>
  </si>
  <si>
    <t>SQUI ap 01b</t>
  </si>
  <si>
    <t>SQUI ap 01c</t>
  </si>
  <si>
    <t>SQUI ap 02</t>
  </si>
  <si>
    <t>SQUI ap 05</t>
  </si>
  <si>
    <t>SQUI ap 07</t>
  </si>
  <si>
    <t>SQUI ap 11</t>
  </si>
  <si>
    <t>SQUI ap 12</t>
  </si>
  <si>
    <t>SQUI ap 18b</t>
  </si>
  <si>
    <t>SQUI ap 18c</t>
  </si>
  <si>
    <t>SQUI-54ap28b</t>
  </si>
  <si>
    <t>SQUI-54ap56a</t>
  </si>
  <si>
    <t>Cr53</t>
  </si>
  <si>
    <t>Fe57</t>
  </si>
  <si>
    <t>Sr88</t>
  </si>
  <si>
    <t>Y89</t>
  </si>
  <si>
    <t>Zr90</t>
  </si>
  <si>
    <t>La139</t>
  </si>
  <si>
    <t>Ce140</t>
  </si>
  <si>
    <t>Pr141</t>
  </si>
  <si>
    <t>Nd146</t>
  </si>
  <si>
    <t>Sm147</t>
  </si>
  <si>
    <t>Eu153</t>
  </si>
  <si>
    <t>Gd157</t>
  </si>
  <si>
    <t>Tb159</t>
  </si>
  <si>
    <t>Dy163</t>
  </si>
  <si>
    <t>Ho165</t>
  </si>
  <si>
    <t>Er166</t>
  </si>
  <si>
    <t>Tm169</t>
  </si>
  <si>
    <t>Yb172</t>
  </si>
  <si>
    <t>Lu175</t>
  </si>
  <si>
    <t>Pb206</t>
  </si>
  <si>
    <t>Th232</t>
  </si>
  <si>
    <t>U238</t>
  </si>
  <si>
    <t>ΣLREE</t>
  </si>
  <si>
    <t>ΣHREE+Y</t>
  </si>
  <si>
    <t>ΣHREE</t>
  </si>
  <si>
    <t>ΣREE</t>
  </si>
  <si>
    <t>Eu/Eu*</t>
  </si>
  <si>
    <t>(La/Yb)N</t>
  </si>
  <si>
    <t>(La/Sm)N</t>
  </si>
  <si>
    <t>(Dy/Yb)N</t>
  </si>
  <si>
    <t>Th/U</t>
  </si>
  <si>
    <t>Sr/Y</t>
  </si>
  <si>
    <t>ΣREE+Y</t>
  </si>
  <si>
    <t>PD1a ap 01</t>
  </si>
  <si>
    <t>PAR ap 03c</t>
  </si>
  <si>
    <t>PAR ap 03b</t>
  </si>
  <si>
    <t>CAPO39ap10a sombre</t>
  </si>
  <si>
    <t>SQUI-54ap60a</t>
  </si>
  <si>
    <t>SQUI-54ap60b</t>
  </si>
  <si>
    <t>PIE ap 31c</t>
  </si>
  <si>
    <t>PIE ap 31b</t>
  </si>
  <si>
    <t>MPAO-56 ap 02</t>
  </si>
  <si>
    <t>MPAO-56 ap 06c</t>
  </si>
  <si>
    <t>MPAO-56 ap 06b</t>
  </si>
  <si>
    <t>MPAO-56 ap 09</t>
  </si>
  <si>
    <t>MPAO-56 ap 16c</t>
  </si>
  <si>
    <t>MPAO-56 ap 16b</t>
  </si>
  <si>
    <t>MPAO-56 ap 17</t>
  </si>
  <si>
    <t>MPAO-56 ap 18c</t>
  </si>
  <si>
    <t>MPAO-56 ap 18b</t>
  </si>
  <si>
    <t>MPAO-56 ap 20c</t>
  </si>
  <si>
    <t>MPAO-56 ap 20b</t>
  </si>
  <si>
    <t>MPAO-56 ap 22</t>
  </si>
  <si>
    <t>MPAO-56 ap 24c</t>
  </si>
  <si>
    <t>MPAO-56 ap 24b</t>
  </si>
  <si>
    <t>MPAO-56 ap 26</t>
  </si>
  <si>
    <t>MPAO-56 ap 28c</t>
  </si>
  <si>
    <t>MPAO-56 ap 28b</t>
  </si>
  <si>
    <t>MPAO-56 ap 41c</t>
  </si>
  <si>
    <t>MPAO-56 ap 41b</t>
  </si>
  <si>
    <t>MPAO-56 ap 50</t>
  </si>
  <si>
    <t>MPAO-56 ap 04a</t>
  </si>
  <si>
    <t>MPAO-56 ap 04b</t>
  </si>
  <si>
    <t>MPAO-56 ap 36a</t>
  </si>
  <si>
    <t>MPAO-56 ap 36b</t>
  </si>
  <si>
    <t>MPAO-56 ap 15c</t>
  </si>
  <si>
    <t>MPAO-56 ap 15b</t>
  </si>
  <si>
    <t>MPAO-56 ap 23a</t>
  </si>
  <si>
    <t>MPAO-56 ap 23b</t>
  </si>
  <si>
    <t>GASP-55 ap 26 clair</t>
  </si>
  <si>
    <t>GASP-55 ap 02 clair</t>
  </si>
  <si>
    <t>GASP-55 ap 10a zone claire</t>
  </si>
  <si>
    <t>GASP-55 ap 28a centre sombre</t>
  </si>
  <si>
    <t>GASP-55 ap 28b bordure claire</t>
  </si>
  <si>
    <t>GASP-55 ap 47 zone sombre</t>
  </si>
  <si>
    <t>GASP-55 ap 47 centre sombre</t>
  </si>
  <si>
    <t>GASP-55 ap 47 bordure claire</t>
  </si>
  <si>
    <t>VAL-30 ap 81</t>
  </si>
  <si>
    <t>VAL-22 ap 04a</t>
  </si>
  <si>
    <t>CUR-07 ap 29</t>
  </si>
  <si>
    <t>MROS-17 ap 04</t>
  </si>
  <si>
    <t>MROS-17 ap 11</t>
  </si>
  <si>
    <t>Appendix B3: EPMA and LA-ICP-MS analytical results for allanite</t>
  </si>
  <si>
    <t>SiO2 (wt%)</t>
  </si>
  <si>
    <t>Al2O3 (wt%)</t>
  </si>
  <si>
    <t>FeO (wt%)</t>
  </si>
  <si>
    <t>MPAO-56 aln 26a</t>
  </si>
  <si>
    <t>MPAO-56 aln 26b</t>
  </si>
  <si>
    <t>MPAO-56 aln 28a</t>
  </si>
  <si>
    <t>MPAO-56 aln 28b</t>
  </si>
  <si>
    <t>MPAO-56 aln 25a</t>
  </si>
  <si>
    <t>MPAO-56 aln 38</t>
  </si>
  <si>
    <t>MPAO-56 aln 03</t>
  </si>
  <si>
    <t>MPAO-56 aln 21a</t>
  </si>
  <si>
    <t>MPAO-56 aln 21b</t>
  </si>
  <si>
    <t>MPAO-56 aln 36a</t>
  </si>
  <si>
    <t>MPAO-56 aln 36b</t>
  </si>
  <si>
    <t>SQUI-54 aln 13</t>
  </si>
  <si>
    <t>SQUI-54 aln 25</t>
  </si>
  <si>
    <t>SQUI-54 aln 23</t>
  </si>
  <si>
    <t>SQUI-54 aln 22</t>
  </si>
  <si>
    <t>SQUI-54 aln 18</t>
  </si>
  <si>
    <t>SQUI-54 aln 19a</t>
  </si>
  <si>
    <t>SQUI-54 aln 19b</t>
  </si>
  <si>
    <t>SQUI-54 aln 15</t>
  </si>
  <si>
    <t>SQUI-54 aln 09b</t>
  </si>
  <si>
    <t>SQUI-54 aln 12</t>
  </si>
  <si>
    <t>Mn55</t>
  </si>
  <si>
    <t>&lt;5,65</t>
  </si>
  <si>
    <t>Yb173</t>
  </si>
  <si>
    <t>Pb208</t>
  </si>
  <si>
    <t>VAL 22 aln 01 clair</t>
  </si>
  <si>
    <t>VAL 22 aln 01 sombre</t>
  </si>
  <si>
    <t>VAL 22 aln 02 clair</t>
  </si>
  <si>
    <t>VAL 22 aln 02 sombre</t>
  </si>
  <si>
    <t>VAL 22 aln 02 bordure</t>
  </si>
  <si>
    <t>VAL 22 aln 03 clair</t>
  </si>
  <si>
    <t>VAL 22 aln 03 sombre</t>
  </si>
  <si>
    <t>VAL 22 aln 03 int</t>
  </si>
  <si>
    <t>VAL 22 aln 04 clair</t>
  </si>
  <si>
    <t>VAL 22 aln 04 sombre</t>
  </si>
  <si>
    <t>VAL 22 aln 04 int</t>
  </si>
  <si>
    <t>VAL 22 aln 05 clair</t>
  </si>
  <si>
    <t>VAL 22 aln 05 sombre</t>
  </si>
  <si>
    <t>VAL 22 aln 05 int</t>
  </si>
  <si>
    <t>VAL 22 aln 06 clair</t>
  </si>
  <si>
    <t>VAL 22 aln 06 sombre</t>
  </si>
  <si>
    <t>VAL 22 aln 06 int</t>
  </si>
  <si>
    <t>VAL 22 aln 06 int 2</t>
  </si>
  <si>
    <t>VAL 22 aln 07 clair</t>
  </si>
  <si>
    <t>VAL 22 aln 07 int</t>
  </si>
  <si>
    <t>VAL 22 aln 08 clair</t>
  </si>
  <si>
    <t>VAL 22 aln 08 sombre</t>
  </si>
  <si>
    <t>VAL 22 aln 11 clair</t>
  </si>
  <si>
    <t>VAL 22 aln 11 sombre</t>
  </si>
  <si>
    <t>VAL 22 aln 11 int</t>
  </si>
  <si>
    <t>VAL 22 aln 12 clair</t>
  </si>
  <si>
    <t>VAL 22 aln 12 sombre</t>
  </si>
  <si>
    <t>VAL 22 aln 12 int</t>
  </si>
  <si>
    <t>VAL 22 aln 10 clair</t>
  </si>
  <si>
    <t>VAL 22 aln 10 sombre</t>
  </si>
  <si>
    <t>VAL 22 aln 10 int</t>
  </si>
  <si>
    <t>VAL 22 aln 09 clair</t>
  </si>
  <si>
    <t>VAL 22 aln 09 sombre</t>
  </si>
  <si>
    <t>VAL 22 aln 09 int</t>
  </si>
  <si>
    <t>VAL 14 clair</t>
  </si>
  <si>
    <t>VAL 14 sombre</t>
  </si>
  <si>
    <t>VAL-13</t>
  </si>
  <si>
    <t xml:space="preserve"> mnz 06a (core)</t>
  </si>
  <si>
    <t xml:space="preserve"> mnz 06b (rim)</t>
  </si>
  <si>
    <t xml:space="preserve"> mnz 10a (core)</t>
  </si>
  <si>
    <t xml:space="preserve"> mnz 10b (rim)</t>
  </si>
  <si>
    <t>in Qz-Pl (matrix)</t>
  </si>
  <si>
    <t>in Grt</t>
  </si>
  <si>
    <t>in Grt-Kfs</t>
  </si>
  <si>
    <t>Grt rim-Pl</t>
  </si>
  <si>
    <t>in Rt-Pl</t>
  </si>
  <si>
    <t>in Qz</t>
  </si>
  <si>
    <t>Pl-Grt rim</t>
  </si>
  <si>
    <t>in Grt-Qz</t>
  </si>
  <si>
    <t>Bt-Sil (mesosome)</t>
  </si>
  <si>
    <t>in Bt</t>
  </si>
  <si>
    <t>in Bt-Qz (leucosome)</t>
  </si>
  <si>
    <t>in Qz (leucosome)</t>
  </si>
  <si>
    <t>Grt-Bt (mesosome)</t>
  </si>
  <si>
    <t>in Bt (mesosome)</t>
  </si>
  <si>
    <t>Grt-Sil-Bt (mesosome)</t>
  </si>
  <si>
    <t>in Grt-Qz (mesosome)</t>
  </si>
  <si>
    <t xml:space="preserve"> mnz 08a (core)</t>
  </si>
  <si>
    <t xml:space="preserve"> mnz 08b (rim)</t>
  </si>
  <si>
    <t xml:space="preserve"> mnz 09a (core)</t>
  </si>
  <si>
    <t xml:space="preserve"> mnz 09b (rim)</t>
  </si>
  <si>
    <t xml:space="preserve"> mnz 03a (bright zone)</t>
  </si>
  <si>
    <t xml:space="preserve"> mnz 03b (dark zone)</t>
  </si>
  <si>
    <t xml:space="preserve"> mnz 04a (dark zone)</t>
  </si>
  <si>
    <t xml:space="preserve"> mnz 05b (bright zone)</t>
  </si>
  <si>
    <t xml:space="preserve"> mnz 08 (dark zone)</t>
  </si>
  <si>
    <t>in Pl-Qz (metapsammite)</t>
  </si>
  <si>
    <t>MROS-13D</t>
  </si>
  <si>
    <t>in Pl (metapsammite)</t>
  </si>
  <si>
    <t xml:space="preserve"> mnz 07a (dark core)</t>
  </si>
  <si>
    <t xml:space="preserve"> mnz 07b (bright rim)</t>
  </si>
  <si>
    <t xml:space="preserve"> mnz 06a (bright zone)</t>
  </si>
  <si>
    <t xml:space="preserve"> mnz 06b (dark zone)</t>
  </si>
  <si>
    <t>in Grt (metapsammite)</t>
  </si>
  <si>
    <t xml:space="preserve"> mnz 01a (dark core)</t>
  </si>
  <si>
    <t xml:space="preserve"> mnz 01b (bright rim)</t>
  </si>
  <si>
    <t>Opx-Qz (Opx bearing layer)</t>
  </si>
  <si>
    <t>Grt-Pl (Opx bearing layer)</t>
  </si>
  <si>
    <t>in Grt (Opx bearing layer)</t>
  </si>
  <si>
    <t xml:space="preserve"> mnz 11c (dark zone)</t>
  </si>
  <si>
    <t xml:space="preserve"> mnz 11a (bright zone)</t>
  </si>
  <si>
    <t xml:space="preserve"> mnz 11b (int)</t>
  </si>
  <si>
    <t xml:space="preserve"> mnz 08a (dark core)</t>
  </si>
  <si>
    <t xml:space="preserve"> mnz 08b (bright rim)</t>
  </si>
  <si>
    <t xml:space="preserve"> mnz 05a (bright zone)</t>
  </si>
  <si>
    <t>in Bt-Grt</t>
  </si>
  <si>
    <t xml:space="preserve"> mnz 09a (dark core)</t>
  </si>
  <si>
    <t xml:space="preserve"> mnz 04b (bright zone)</t>
  </si>
  <si>
    <t xml:space="preserve"> mnz 02a (dark core)</t>
  </si>
  <si>
    <t xml:space="preserve"> mnz 02b (bright rim)</t>
  </si>
  <si>
    <t>in Qz-Bt inclusion</t>
  </si>
  <si>
    <t>in Grt-Bt</t>
  </si>
  <si>
    <t xml:space="preserve"> mnz 02a (dark zone)</t>
  </si>
  <si>
    <t xml:space="preserve"> mnz 02b (bright zone)</t>
  </si>
  <si>
    <t>in Qz (+Kfs edge)</t>
  </si>
  <si>
    <t>in Qz (+Ilm edge)</t>
  </si>
  <si>
    <t>in Qz/Kfs joint</t>
  </si>
  <si>
    <t>in Kfs</t>
  </si>
  <si>
    <t>in Qz (+Grt edge)</t>
  </si>
  <si>
    <t>in Qz-Bt</t>
  </si>
  <si>
    <t xml:space="preserve"> mnz 12b (rim)</t>
  </si>
  <si>
    <t xml:space="preserve"> mnz 16b (dark zone)</t>
  </si>
  <si>
    <t xml:space="preserve"> mnz 16a (bright zone)</t>
  </si>
  <si>
    <t xml:space="preserve"> mnz 19a (dark core)</t>
  </si>
  <si>
    <t xml:space="preserve"> mnz 19b (rim)</t>
  </si>
  <si>
    <t>in Qz-Bt (dioritic gneiss)</t>
  </si>
  <si>
    <t>in Bt (dioritic gneiss)</t>
  </si>
  <si>
    <t>in Bt-Pl (dioritic gneiss)</t>
  </si>
  <si>
    <t>in Qz (dioritic gneiss)</t>
  </si>
  <si>
    <t>in Pl</t>
  </si>
  <si>
    <t>in Pl (dioritic gneiss)</t>
  </si>
  <si>
    <t>in Pl (leucotonanite)</t>
  </si>
  <si>
    <t>in Pl-Bt (leucotonalite)</t>
  </si>
  <si>
    <t>in Bt (leucotonalite)</t>
  </si>
  <si>
    <t>in Bt+Pl (leucotonalite)</t>
  </si>
  <si>
    <t>in Bt-Pl (leucotonalite)</t>
  </si>
  <si>
    <t>in Pl (leucotonalite)</t>
  </si>
  <si>
    <t>in Pl+Bt (leucotonalite)</t>
  </si>
  <si>
    <t xml:space="preserve"> mnz 01a (bright core)</t>
  </si>
  <si>
    <t xml:space="preserve"> mnz 01c (rim)</t>
  </si>
  <si>
    <t xml:space="preserve"> mnz 01b (dark zone)</t>
  </si>
  <si>
    <t xml:space="preserve"> mnz 04d (dark zone)</t>
  </si>
  <si>
    <t xml:space="preserve"> mnz 04e (rim)</t>
  </si>
  <si>
    <t xml:space="preserve"> mnz 04c (int)</t>
  </si>
  <si>
    <t xml:space="preserve"> mnz 04a (bright core)</t>
  </si>
  <si>
    <t xml:space="preserve"> mnz 04b (bright core)</t>
  </si>
  <si>
    <t xml:space="preserve"> mnz 05b (dark zone)</t>
  </si>
  <si>
    <t xml:space="preserve"> mnz 05c (bright zone)</t>
  </si>
  <si>
    <t xml:space="preserve"> mnz 21a (dark zone)</t>
  </si>
  <si>
    <t xml:space="preserve"> mnz 21b (bright zone)</t>
  </si>
  <si>
    <t xml:space="preserve"> mnz 23a (dark zone)</t>
  </si>
  <si>
    <t xml:space="preserve"> mnz 23b (bright zone)</t>
  </si>
  <si>
    <t xml:space="preserve"> mnz 16c (int zone)</t>
  </si>
  <si>
    <t xml:space="preserve"> mnz 13a (bright zone)</t>
  </si>
  <si>
    <t xml:space="preserve"> mnz 13b (dark zone)</t>
  </si>
  <si>
    <t xml:space="preserve"> mnz 13c (bright zone)</t>
  </si>
  <si>
    <t xml:space="preserve"> mnz 10a (bright core)</t>
  </si>
  <si>
    <t xml:space="preserve"> mnz 09a (bright core)</t>
  </si>
  <si>
    <t xml:space="preserve"> mnz 09b (dark zone)</t>
  </si>
  <si>
    <t xml:space="preserve"> mnz 09c (int zone)</t>
  </si>
  <si>
    <t xml:space="preserve"> mnz 08a (bright zone)</t>
  </si>
  <si>
    <t xml:space="preserve"> mnz 08b (dark zone)</t>
  </si>
  <si>
    <t>in Sil</t>
  </si>
  <si>
    <t>in Bt-Sil</t>
  </si>
  <si>
    <t>CAP-19</t>
  </si>
  <si>
    <t>mnz 3-1</t>
  </si>
  <si>
    <t>mnz 3-2</t>
  </si>
  <si>
    <t>mnz 3-3</t>
  </si>
  <si>
    <t>mnz 3-4</t>
  </si>
  <si>
    <t>mnz 4-1</t>
  </si>
  <si>
    <t>mnz 4-2</t>
  </si>
  <si>
    <t>mnz 4-3</t>
  </si>
  <si>
    <t>mnz 5-1</t>
  </si>
  <si>
    <t>mnz 5-2</t>
  </si>
  <si>
    <t>mnz 5-3</t>
  </si>
  <si>
    <t>mnz 5-4</t>
  </si>
  <si>
    <t>mnz 6-1</t>
  </si>
  <si>
    <t>mnz 6-2</t>
  </si>
  <si>
    <t>mnz 7-1</t>
  </si>
  <si>
    <t>mnz 7-2</t>
  </si>
  <si>
    <t>mnz 7-3</t>
  </si>
  <si>
    <t>mnz 7-4</t>
  </si>
  <si>
    <t>mnz 8-1</t>
  </si>
  <si>
    <t>mnz 8-2</t>
  </si>
  <si>
    <t>mnz 8-3</t>
  </si>
  <si>
    <t>mnz 11-1</t>
  </si>
  <si>
    <t>mnz 11-2</t>
  </si>
  <si>
    <t>mnz 11-3</t>
  </si>
  <si>
    <t>mnz 12-1</t>
  </si>
  <si>
    <t>mnz 12-2</t>
  </si>
  <si>
    <t xml:space="preserve"> mnz 12a (dark zone)</t>
  </si>
  <si>
    <t xml:space="preserve"> mnz 12c (bright zone)</t>
  </si>
  <si>
    <t xml:space="preserve"> mnz 12a (dark zone, first grain)</t>
  </si>
  <si>
    <t xml:space="preserve"> mnz 12b (bright zone, first grain)</t>
  </si>
  <si>
    <t xml:space="preserve"> mnz 12c (bright zone, second grain)</t>
  </si>
  <si>
    <t xml:space="preserve"> mnz 10a (bright zone)</t>
  </si>
  <si>
    <t xml:space="preserve"> mnz 10b (dark rim)</t>
  </si>
  <si>
    <t xml:space="preserve"> mnz 08a (bright core)</t>
  </si>
  <si>
    <t xml:space="preserve"> mnz 08b (dark rim)</t>
  </si>
  <si>
    <t xml:space="preserve"> mnz 14a (bright core)</t>
  </si>
  <si>
    <t xml:space="preserve"> mnz 14b (dark rim)</t>
  </si>
  <si>
    <t>in Bt-Pl</t>
  </si>
  <si>
    <t>Qz+ Grt edge</t>
  </si>
  <si>
    <t>in Bt(+ Grt edge)</t>
  </si>
  <si>
    <t xml:space="preserve"> mnz 01a (bright zone)</t>
  </si>
  <si>
    <t xml:space="preserve"> mnz 16a (bright core)</t>
  </si>
  <si>
    <t>VAL-23</t>
  </si>
  <si>
    <t>mount</t>
  </si>
  <si>
    <t xml:space="preserve"> mnz 06 bis</t>
  </si>
  <si>
    <t xml:space="preserve"> mnz 08 </t>
  </si>
  <si>
    <t xml:space="preserve"> mnz 08 bis</t>
  </si>
  <si>
    <t xml:space="preserve"> mnz 19</t>
  </si>
  <si>
    <t xml:space="preserve"> mnz 20</t>
  </si>
  <si>
    <t xml:space="preserve"> mnz 27</t>
  </si>
  <si>
    <t xml:space="preserve"> mnz 28</t>
  </si>
  <si>
    <t xml:space="preserve"> mnz 29</t>
  </si>
  <si>
    <t xml:space="preserve"> mnz 30</t>
  </si>
  <si>
    <t xml:space="preserve"> mnz 30 bis</t>
  </si>
  <si>
    <t>in Bt-Kfs</t>
  </si>
  <si>
    <t>in Pl-Ms</t>
  </si>
  <si>
    <t>CUR-03 Aln 01a</t>
  </si>
  <si>
    <t>CUR-03 Aln 01b</t>
  </si>
  <si>
    <t>CUR-03 Aln 02a</t>
  </si>
  <si>
    <t>CUR-03 Aln 02b</t>
  </si>
  <si>
    <t>CUR-03 Aln 02c</t>
  </si>
  <si>
    <t>CUR-03 Aln 03a</t>
  </si>
  <si>
    <t>CUR-03 Aln 03b</t>
  </si>
  <si>
    <t>CUR-03 Aln 03c</t>
  </si>
  <si>
    <t>CUR-03 Aln 05a</t>
  </si>
  <si>
    <t>CUR-03 Aln 05b</t>
  </si>
  <si>
    <t>CUR-03 Aln 04</t>
  </si>
  <si>
    <t>CUR-03 Aln 06</t>
  </si>
  <si>
    <t>CUR-03 Aln 07b</t>
  </si>
  <si>
    <t>CUR-03 Aln 07a</t>
  </si>
  <si>
    <t>CUR-03 Aln 07c</t>
  </si>
  <si>
    <t>CUR-03 Aln 08a</t>
  </si>
  <si>
    <t>CUR-03 Aln 08b</t>
  </si>
  <si>
    <t>CUR-03 Aln 08c</t>
  </si>
  <si>
    <t>CUR-03 Aln 09a</t>
  </si>
  <si>
    <t>CUR-03 Aln 09b</t>
  </si>
  <si>
    <t>CUR-03 Aln 09c</t>
  </si>
  <si>
    <t>CUR-03 Aln 10a</t>
  </si>
  <si>
    <t>CUR-03 Aln 10b</t>
  </si>
  <si>
    <t>CUR-03 Aln 11</t>
  </si>
  <si>
    <t>CUR-03 Aln 12</t>
  </si>
  <si>
    <t>Y2O3 (wt%)</t>
  </si>
  <si>
    <t>La2O3 (wt%)</t>
  </si>
  <si>
    <t>Ce2O3 (wt%)</t>
  </si>
  <si>
    <t>Pr2O3 (wt%)</t>
  </si>
  <si>
    <t>Nd2O3 (wt%)</t>
  </si>
  <si>
    <t>SmO (wt%)</t>
  </si>
  <si>
    <t>ThO2 (wt%)</t>
  </si>
  <si>
    <t>MnO (wt%)</t>
  </si>
  <si>
    <t>TiO2 (wt%)</t>
  </si>
  <si>
    <r>
      <t>Literature Value</t>
    </r>
    <r>
      <rPr>
        <b/>
        <vertAlign val="superscript"/>
        <sz val="9"/>
        <rFont val="Calibri"/>
        <family val="2"/>
        <scheme val="minor"/>
      </rPr>
      <t>1</t>
    </r>
    <r>
      <rPr>
        <b/>
        <sz val="9"/>
        <rFont val="Calibri"/>
        <family val="2"/>
        <scheme val="minor"/>
      </rPr>
      <t xml:space="preserve"> (ppm)</t>
    </r>
  </si>
  <si>
    <r>
      <t>Literature Value</t>
    </r>
    <r>
      <rPr>
        <b/>
        <vertAlign val="superscript"/>
        <sz val="9"/>
        <rFont val="Calibri"/>
        <family val="2"/>
        <scheme val="minor"/>
      </rPr>
      <t>2</t>
    </r>
    <r>
      <rPr>
        <b/>
        <sz val="9"/>
        <rFont val="Calibri"/>
        <family val="2"/>
        <scheme val="minor"/>
      </rPr>
      <t xml:space="preserve"> (ppm)</t>
    </r>
  </si>
  <si>
    <r>
      <t>Literature Value</t>
    </r>
    <r>
      <rPr>
        <b/>
        <vertAlign val="superscript"/>
        <sz val="9"/>
        <rFont val="Calibri"/>
        <family val="2"/>
        <scheme val="minor"/>
      </rPr>
      <t>3</t>
    </r>
    <r>
      <rPr>
        <b/>
        <sz val="9"/>
        <rFont val="Calibri"/>
        <family val="2"/>
        <scheme val="minor"/>
      </rPr>
      <t xml:space="preserve"> (ppm)</t>
    </r>
  </si>
  <si>
    <r>
      <t>Literature Value</t>
    </r>
    <r>
      <rPr>
        <b/>
        <vertAlign val="superscript"/>
        <sz val="9"/>
        <rFont val="Calibri"/>
        <family val="2"/>
        <scheme val="minor"/>
      </rPr>
      <t xml:space="preserve">4 </t>
    </r>
    <r>
      <rPr>
        <b/>
        <sz val="9"/>
        <rFont val="Calibri"/>
        <family val="2"/>
        <scheme val="minor"/>
      </rPr>
      <t>(ppm)</t>
    </r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</si>
  <si>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>Marks et al., 2012</t>
    </r>
  </si>
  <si>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Spandler et al., 2016</t>
    </r>
  </si>
  <si>
    <r>
      <rPr>
        <vertAlign val="superscript"/>
        <sz val="11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Mazoz et al., 2022</t>
    </r>
  </si>
  <si>
    <r>
      <t>4</t>
    </r>
    <r>
      <rPr>
        <sz val="11"/>
        <rFont val="Calibri"/>
        <family val="2"/>
        <scheme val="minor"/>
      </rPr>
      <t xml:space="preserve">Heaman, 2009 </t>
    </r>
  </si>
  <si>
    <t>Textural context</t>
  </si>
  <si>
    <t>PIE-53 ttn 23</t>
  </si>
  <si>
    <t>PIE-53 ttn 24</t>
  </si>
  <si>
    <t>PIE-53 ttn 25</t>
  </si>
  <si>
    <t>PIE-53 ttn 26</t>
  </si>
  <si>
    <t>PIE-53 ttn 27</t>
  </si>
  <si>
    <t>PIE-53 ttn 28</t>
  </si>
  <si>
    <t>PIE-53 ttn 29</t>
  </si>
  <si>
    <t>PIE-53 ttn 30</t>
  </si>
  <si>
    <t>PIE-53 ttn 31</t>
  </si>
  <si>
    <t>PIE-53 ttn 32</t>
  </si>
  <si>
    <t>PIE-53 ttn 33</t>
  </si>
  <si>
    <t>PIE-53 ttn 34</t>
  </si>
  <si>
    <t>PIE-53 ttn 35</t>
  </si>
  <si>
    <t>PIE-53 ttn 36</t>
  </si>
  <si>
    <t>PIE-53 ttn 37</t>
  </si>
  <si>
    <t>PIE-53 ttn 38</t>
  </si>
  <si>
    <t>PIE-53 ttn 39</t>
  </si>
  <si>
    <t>PIE-53 ttn 40</t>
  </si>
  <si>
    <t>PIE-53 ttn 41</t>
  </si>
  <si>
    <t>PIE-53 ttn 42</t>
  </si>
  <si>
    <t>PIE-53 ttn 43</t>
  </si>
  <si>
    <t>PIE-53 ttn 44</t>
  </si>
  <si>
    <t>PIE-53 ttn 45</t>
  </si>
  <si>
    <t>PIE-53 ttn 46</t>
  </si>
  <si>
    <t>PIE-53 ttn 47</t>
  </si>
  <si>
    <t>PIE-53 ttn 48</t>
  </si>
  <si>
    <t>PIE-53 ttn 50</t>
  </si>
  <si>
    <t>PIE-53 ttn 51</t>
  </si>
  <si>
    <t>PIE-53 ttn 52</t>
  </si>
  <si>
    <t>PIE-53 ttn 53</t>
  </si>
  <si>
    <t>PIE-53 ttn 54</t>
  </si>
  <si>
    <t>PIE-53 ttn 55</t>
  </si>
  <si>
    <t>PIE-53 ttn 56</t>
  </si>
  <si>
    <t>PIE-53 ttn 57</t>
  </si>
  <si>
    <t>PIE-53 ttn 58</t>
  </si>
  <si>
    <t>PIE-53 ttn 59</t>
  </si>
  <si>
    <t>PIE-53 ttn 60</t>
  </si>
  <si>
    <t>PIE-53 ttn 61</t>
  </si>
  <si>
    <t>PIE-53 ttn 62</t>
  </si>
  <si>
    <t>PIE-53 ttn 63</t>
  </si>
  <si>
    <t>PIE-53 ttn 64</t>
  </si>
  <si>
    <t>Zr91</t>
  </si>
  <si>
    <t>Nb93</t>
  </si>
  <si>
    <t>Sm149</t>
  </si>
  <si>
    <t>Eu151</t>
  </si>
  <si>
    <t>Er167</t>
  </si>
  <si>
    <t>Th/Pb</t>
  </si>
  <si>
    <r>
      <rPr>
        <sz val="11"/>
        <color theme="1"/>
        <rFont val="Times New Roman"/>
        <family val="1"/>
      </rPr>
      <t>Σ</t>
    </r>
    <r>
      <rPr>
        <sz val="11"/>
        <color theme="1"/>
        <rFont val="Calibri"/>
        <family val="2"/>
      </rPr>
      <t>LREE</t>
    </r>
  </si>
  <si>
    <r>
      <rPr>
        <sz val="11"/>
        <color theme="1"/>
        <rFont val="Times New Roman"/>
        <family val="1"/>
      </rPr>
      <t>Σ</t>
    </r>
    <r>
      <rPr>
        <sz val="11"/>
        <color theme="1"/>
        <rFont val="Calibri"/>
        <family val="2"/>
      </rPr>
      <t>REE</t>
    </r>
  </si>
  <si>
    <t>Al2O3</t>
  </si>
  <si>
    <t>SiO2</t>
  </si>
  <si>
    <t>TiO2</t>
  </si>
  <si>
    <t>FeO</t>
  </si>
  <si>
    <t>MnO</t>
  </si>
  <si>
    <r>
      <t>T(°C)</t>
    </r>
    <r>
      <rPr>
        <vertAlign val="superscript"/>
        <sz val="11"/>
        <color theme="1"/>
        <rFont val="Calibri"/>
        <family val="2"/>
      </rPr>
      <t>1</t>
    </r>
  </si>
  <si>
    <t>&lt;0.69</t>
  </si>
  <si>
    <t>SQUI-54 ttn 1</t>
  </si>
  <si>
    <t>SQUI-54 ttn 2</t>
  </si>
  <si>
    <t>SQUI-54 ttn 3</t>
  </si>
  <si>
    <t>SQUI-54 ttn 4</t>
  </si>
  <si>
    <t>SQUI-54 ttn 5</t>
  </si>
  <si>
    <t>SQUI-54 ttn 6</t>
  </si>
  <si>
    <t>SQUI-54 ttn 7</t>
  </si>
  <si>
    <t>SQUI-54 ttn 8</t>
  </si>
  <si>
    <t>SQUI-54 ttn 9</t>
  </si>
  <si>
    <t>SQUI-54 ttn 10</t>
  </si>
  <si>
    <t>SQUI-54 ttn 11</t>
  </si>
  <si>
    <t>SQUI-54 ttn 12</t>
  </si>
  <si>
    <t>SQUI-54 ttn 13</t>
  </si>
  <si>
    <t>SQUI-54 ttn 14</t>
  </si>
  <si>
    <t>SQUI-54 ttn 15</t>
  </si>
  <si>
    <t>SQUI-54 ttn 16</t>
  </si>
  <si>
    <t>SQUI-54 ttn 17</t>
  </si>
  <si>
    <t>SQUI-54 ttn 18</t>
  </si>
  <si>
    <t>CAPO-39 ttn 1</t>
  </si>
  <si>
    <t>CAPO-39 ttn 2</t>
  </si>
  <si>
    <t>CAPO-39 ttn 3</t>
  </si>
  <si>
    <t>CAPO-39 ttn 4</t>
  </si>
  <si>
    <t>CAPO-39 ttn 5</t>
  </si>
  <si>
    <t>CAPO-39 ttn 6</t>
  </si>
  <si>
    <t>CAPO-39 ttn 7</t>
  </si>
  <si>
    <t>CAPO-39 ttn 8</t>
  </si>
  <si>
    <t>CAPO-39 ttn 9</t>
  </si>
  <si>
    <t>CAPO-39 ttn 10</t>
  </si>
  <si>
    <t>CAPO-39 ttn 11</t>
  </si>
  <si>
    <t>CAPO-39 ttn 12</t>
  </si>
  <si>
    <t>CAPO-39 ttn 13</t>
  </si>
  <si>
    <t>CAPO-39 ttn 14</t>
  </si>
  <si>
    <t>CAPO-39 ttn 15</t>
  </si>
  <si>
    <t>CAPO-39 ttn 16</t>
  </si>
  <si>
    <t>CAPO-39 ttn 18</t>
  </si>
  <si>
    <t>CAPO-39 ttn 19</t>
  </si>
  <si>
    <t>CAPO-39 ttn 20</t>
  </si>
  <si>
    <t>CAPO-39 ttn 21</t>
  </si>
  <si>
    <t>CAPO-39 ttn 23</t>
  </si>
  <si>
    <t>CAPO-39 ttn 24</t>
  </si>
  <si>
    <t>CAPO-39 ttn 25</t>
  </si>
  <si>
    <t>CAPO-39 ttn 26</t>
  </si>
  <si>
    <t>CAPO-39 ttn 27</t>
  </si>
  <si>
    <t>CAPO-39 ttn 28</t>
  </si>
  <si>
    <t>CAPO-39 ttn 29</t>
  </si>
  <si>
    <t>CAPO-39 ttn 31</t>
  </si>
  <si>
    <t>CAPO-39 ttn 32</t>
  </si>
  <si>
    <t>CAPO-39 ttn 34</t>
  </si>
  <si>
    <t>CAPO-39 ttn 35</t>
  </si>
  <si>
    <t>CAPO-39 ttn 36</t>
  </si>
  <si>
    <t>CAPO-39 ttn 37</t>
  </si>
  <si>
    <t>CAPO-39 ttn 39</t>
  </si>
  <si>
    <t>CAPO-39 ttn 40</t>
  </si>
  <si>
    <t>CAPO-39 ttn 41</t>
  </si>
  <si>
    <t>CAPO-39 ttn 42</t>
  </si>
  <si>
    <t>CAPO-39 ttn 43</t>
  </si>
  <si>
    <t>CAPO-39 ttn 44</t>
  </si>
  <si>
    <t>CAPO-39 ttn 45</t>
  </si>
  <si>
    <t>CAPO-39 ttn 46</t>
  </si>
  <si>
    <t>CAPO-39 ttn 47</t>
  </si>
  <si>
    <t>CAPO-39 ttn 48</t>
  </si>
  <si>
    <t>CAPO-39 ttn 49</t>
  </si>
  <si>
    <t>CAPO-39 ttn 50</t>
  </si>
  <si>
    <t>ppm</t>
  </si>
  <si>
    <t>bdl=below detection limit</t>
  </si>
  <si>
    <t>Appendix A1: EPMA and LA-ICP-MS analytical results for apatite</t>
  </si>
  <si>
    <t>Appendix A2: Monazite major elements (wt.%)</t>
  </si>
  <si>
    <t>Appendix A3: EPMA and LA-ICP-MS analytical results for allanite</t>
  </si>
  <si>
    <t>Appendix A4: EPMA and LA-ICP-MS analytical results for titanite</t>
  </si>
  <si>
    <t>Appendix A5:  LA-ICP-MS analytical results for international reference materials (GSD-1G, NIST-612, Durango, MKED1, Bear Lake and Khan)</t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</si>
  <si>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calculated from Hayden et al, (2008) with P=0,5 GPa</t>
    </r>
  </si>
  <si>
    <t>STIL-63 ap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</si>
</sst>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3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Arial"/>
      <family val="2"/>
    </font>
    <font>
      <b/>
      <i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vertAlign val="subscript"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</font>
    <font>
      <sz val="10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9"/>
      <name val="Calibri"/>
      <family val="2"/>
      <scheme val="minor"/>
    </font>
    <font>
      <b/>
      <sz val="11"/>
      <color theme="9"/>
      <name val="Calibri"/>
      <family val="2"/>
      <scheme val="minor"/>
    </font>
    <font>
      <b/>
      <vertAlign val="superscript"/>
      <sz val="9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vertAlign val="superscript"/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sz val="11"/>
      <color rgb="FF92D050"/>
      <name val="Calibri"/>
      <family val="2"/>
      <scheme val="minor"/>
    </font>
    <font>
      <sz val="11"/>
      <color rgb="FF92D050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DF0E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DF0E9"/>
        <bgColor rgb="FF000000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0" fontId="18" fillId="0" borderId="0"/>
  </cellStyleXfs>
  <cellXfs count="153">
    <xf numFmtId="0" fontId="0" fillId="0" borderId="0" xfId="0"/>
    <xf numFmtId="0" fontId="0" fillId="0" borderId="1" xfId="0" applyBorder="1"/>
    <xf numFmtId="0" fontId="5" fillId="0" borderId="0" xfId="0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0" borderId="8" xfId="0" applyNumberFormat="1" applyFont="1" applyBorder="1" applyAlignment="1">
      <alignment horizontal="center" vertical="center"/>
    </xf>
    <xf numFmtId="164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/>
    </xf>
    <xf numFmtId="164" fontId="0" fillId="0" borderId="8" xfId="0" applyNumberFormat="1" applyFont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0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1" fontId="0" fillId="0" borderId="0" xfId="0" applyNumberFormat="1" applyFont="1" applyAlignment="1">
      <alignment horizontal="center"/>
    </xf>
    <xf numFmtId="1" fontId="0" fillId="0" borderId="0" xfId="0" applyNumberFormat="1" applyFont="1" applyAlignment="1">
      <alignment horizontal="center" vertical="center"/>
    </xf>
    <xf numFmtId="1" fontId="0" fillId="0" borderId="0" xfId="0" applyNumberFormat="1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0" fontId="7" fillId="0" borderId="0" xfId="0" applyNumberFormat="1" applyFont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164" fontId="0" fillId="0" borderId="0" xfId="0" applyNumberFormat="1" applyAlignment="1">
      <alignment horizontal="center"/>
    </xf>
    <xf numFmtId="0" fontId="0" fillId="0" borderId="3" xfId="0" applyFont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/>
    </xf>
    <xf numFmtId="1" fontId="9" fillId="0" borderId="0" xfId="0" applyNumberFormat="1" applyFont="1" applyFill="1" applyBorder="1" applyAlignment="1">
      <alignment horizontal="center"/>
    </xf>
    <xf numFmtId="2" fontId="9" fillId="0" borderId="0" xfId="0" applyNumberFormat="1" applyFont="1" applyFill="1" applyBorder="1" applyAlignment="1">
      <alignment horizontal="center"/>
    </xf>
    <xf numFmtId="1" fontId="10" fillId="0" borderId="0" xfId="0" applyNumberFormat="1" applyFont="1" applyAlignment="1">
      <alignment horizontal="center" vertical="center"/>
    </xf>
    <xf numFmtId="1" fontId="0" fillId="0" borderId="0" xfId="0" applyNumberFormat="1" applyFont="1" applyBorder="1" applyAlignment="1">
      <alignment horizontal="center" vertical="center"/>
    </xf>
    <xf numFmtId="0" fontId="11" fillId="0" borderId="0" xfId="0" applyFont="1"/>
    <xf numFmtId="0" fontId="0" fillId="0" borderId="0" xfId="0" applyFont="1"/>
    <xf numFmtId="0" fontId="13" fillId="0" borderId="0" xfId="1" applyFont="1" applyAlignment="1">
      <alignment horizontal="center"/>
    </xf>
    <xf numFmtId="0" fontId="1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Fill="1" applyAlignment="1">
      <alignment horizontal="center"/>
    </xf>
    <xf numFmtId="2" fontId="16" fillId="0" borderId="0" xfId="0" applyNumberFormat="1" applyFont="1" applyFill="1" applyAlignment="1">
      <alignment horizontal="center"/>
    </xf>
    <xf numFmtId="2" fontId="17" fillId="0" borderId="0" xfId="1" applyNumberFormat="1" applyFont="1" applyFill="1" applyBorder="1" applyAlignment="1">
      <alignment horizontal="center"/>
    </xf>
    <xf numFmtId="2" fontId="0" fillId="0" borderId="0" xfId="0" applyNumberFormat="1" applyFill="1" applyAlignment="1">
      <alignment horizontal="center"/>
    </xf>
    <xf numFmtId="0" fontId="19" fillId="0" borderId="0" xfId="2" applyFont="1" applyFill="1" applyAlignment="1">
      <alignment horizontal="center"/>
    </xf>
    <xf numFmtId="2" fontId="19" fillId="0" borderId="0" xfId="2" applyNumberFormat="1" applyFont="1" applyFill="1" applyAlignment="1">
      <alignment horizontal="center"/>
    </xf>
    <xf numFmtId="0" fontId="16" fillId="0" borderId="0" xfId="0" applyFont="1" applyFill="1"/>
    <xf numFmtId="0" fontId="0" fillId="0" borderId="0" xfId="0" applyFill="1"/>
    <xf numFmtId="0" fontId="16" fillId="0" borderId="0" xfId="0" applyFont="1"/>
    <xf numFmtId="0" fontId="21" fillId="0" borderId="0" xfId="0" applyFont="1"/>
    <xf numFmtId="0" fontId="2" fillId="0" borderId="0" xfId="0" applyFont="1"/>
    <xf numFmtId="0" fontId="1" fillId="0" borderId="0" xfId="0" applyFont="1"/>
    <xf numFmtId="0" fontId="1" fillId="2" borderId="0" xfId="0" applyFont="1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/>
    <xf numFmtId="164" fontId="0" fillId="3" borderId="0" xfId="0" applyNumberFormat="1" applyFont="1" applyFill="1" applyAlignment="1">
      <alignment horizontal="center"/>
    </xf>
    <xf numFmtId="0" fontId="0" fillId="4" borderId="0" xfId="0" applyFill="1"/>
    <xf numFmtId="0" fontId="20" fillId="4" borderId="0" xfId="0" applyFont="1" applyFill="1"/>
    <xf numFmtId="0" fontId="1" fillId="4" borderId="0" xfId="0" applyFont="1" applyFill="1"/>
    <xf numFmtId="0" fontId="0" fillId="4" borderId="0" xfId="0" applyFill="1" applyAlignment="1">
      <alignment horizontal="center"/>
    </xf>
    <xf numFmtId="2" fontId="0" fillId="3" borderId="0" xfId="0" applyNumberFormat="1" applyFont="1" applyFill="1" applyAlignment="1">
      <alignment horizontal="center"/>
    </xf>
    <xf numFmtId="2" fontId="0" fillId="3" borderId="0" xfId="0" applyNumberFormat="1" applyFill="1" applyAlignment="1">
      <alignment horizontal="center"/>
    </xf>
    <xf numFmtId="1" fontId="0" fillId="3" borderId="0" xfId="0" applyNumberFormat="1" applyFont="1" applyFill="1" applyAlignment="1">
      <alignment horizontal="center"/>
    </xf>
    <xf numFmtId="0" fontId="20" fillId="2" borderId="0" xfId="0" applyFont="1" applyFill="1"/>
    <xf numFmtId="0" fontId="0" fillId="3" borderId="0" xfId="0" applyFill="1" applyAlignment="1">
      <alignment horizontal="center"/>
    </xf>
    <xf numFmtId="164" fontId="0" fillId="3" borderId="0" xfId="0" applyNumberFormat="1" applyFill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Font="1" applyAlignment="1">
      <alignment horizontal="center"/>
    </xf>
    <xf numFmtId="2" fontId="0" fillId="0" borderId="0" xfId="0" applyNumberFormat="1" applyFont="1" applyFill="1" applyAlignment="1">
      <alignment horizontal="center"/>
    </xf>
    <xf numFmtId="0" fontId="22" fillId="0" borderId="0" xfId="0" applyFont="1" applyFill="1" applyBorder="1" applyAlignment="1">
      <alignment horizontal="center"/>
    </xf>
    <xf numFmtId="2" fontId="0" fillId="2" borderId="0" xfId="0" applyNumberFormat="1" applyFont="1" applyFill="1" applyAlignment="1">
      <alignment horizontal="center"/>
    </xf>
    <xf numFmtId="0" fontId="0" fillId="3" borderId="0" xfId="0" applyFill="1"/>
    <xf numFmtId="0" fontId="0" fillId="0" borderId="0" xfId="0" applyFill="1" applyAlignment="1">
      <alignment horizontal="center"/>
    </xf>
    <xf numFmtId="0" fontId="0" fillId="3" borderId="0" xfId="0" applyFont="1" applyFill="1"/>
    <xf numFmtId="1" fontId="0" fillId="0" borderId="0" xfId="0" applyNumberFormat="1"/>
    <xf numFmtId="1" fontId="0" fillId="3" borderId="0" xfId="0" applyNumberFormat="1" applyFill="1" applyAlignment="1">
      <alignment horizontal="center"/>
    </xf>
    <xf numFmtId="1" fontId="0" fillId="0" borderId="0" xfId="0" applyNumberFormat="1" applyAlignment="1">
      <alignment horizontal="center"/>
    </xf>
    <xf numFmtId="164" fontId="0" fillId="3" borderId="0" xfId="0" applyNumberFormat="1" applyFont="1" applyFill="1"/>
    <xf numFmtId="0" fontId="0" fillId="2" borderId="0" xfId="0" applyFont="1" applyFill="1"/>
    <xf numFmtId="0" fontId="0" fillId="2" borderId="0" xfId="0" applyFont="1" applyFill="1" applyAlignment="1">
      <alignment horizontal="center"/>
    </xf>
    <xf numFmtId="0" fontId="0" fillId="2" borderId="0" xfId="0" applyFont="1" applyFill="1" applyAlignment="1">
      <alignment horizontal="center" vertical="center"/>
    </xf>
    <xf numFmtId="164" fontId="0" fillId="0" borderId="0" xfId="0" applyNumberFormat="1" applyFont="1" applyFill="1" applyAlignment="1">
      <alignment horizontal="center"/>
    </xf>
    <xf numFmtId="2" fontId="0" fillId="3" borderId="0" xfId="0" applyNumberFormat="1" applyFont="1" applyFill="1"/>
    <xf numFmtId="1" fontId="0" fillId="0" borderId="0" xfId="0" applyNumberFormat="1" applyFont="1" applyFill="1" applyAlignment="1">
      <alignment horizontal="center"/>
    </xf>
    <xf numFmtId="0" fontId="0" fillId="3" borderId="0" xfId="0" applyFont="1" applyFill="1" applyAlignment="1">
      <alignment horizontal="left"/>
    </xf>
    <xf numFmtId="2" fontId="0" fillId="2" borderId="0" xfId="0" applyNumberFormat="1" applyFont="1" applyFill="1"/>
    <xf numFmtId="0" fontId="0" fillId="3" borderId="0" xfId="0" applyFont="1" applyFill="1" applyAlignment="1">
      <alignment horizontal="center"/>
    </xf>
    <xf numFmtId="0" fontId="0" fillId="3" borderId="0" xfId="0" applyFont="1" applyFill="1" applyBorder="1" applyAlignment="1">
      <alignment horizontal="center"/>
    </xf>
    <xf numFmtId="1" fontId="0" fillId="3" borderId="0" xfId="0" applyNumberFormat="1" applyFont="1" applyFill="1" applyBorder="1" applyAlignment="1">
      <alignment horizontal="center"/>
    </xf>
    <xf numFmtId="165" fontId="8" fillId="2" borderId="0" xfId="0" applyNumberFormat="1" applyFont="1" applyFill="1" applyAlignment="1">
      <alignment horizontal="center" vertical="center"/>
    </xf>
    <xf numFmtId="164" fontId="0" fillId="3" borderId="0" xfId="0" applyNumberFormat="1" applyFont="1" applyFill="1" applyBorder="1" applyAlignment="1">
      <alignment horizontal="center"/>
    </xf>
    <xf numFmtId="2" fontId="0" fillId="3" borderId="0" xfId="0" applyNumberFormat="1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23" fillId="0" borderId="0" xfId="0" applyFont="1" applyFill="1"/>
    <xf numFmtId="0" fontId="24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/>
    </xf>
    <xf numFmtId="0" fontId="23" fillId="0" borderId="0" xfId="0" applyFont="1" applyFill="1" applyBorder="1" applyAlignment="1">
      <alignment horizontal="center"/>
    </xf>
    <xf numFmtId="0" fontId="23" fillId="0" borderId="0" xfId="0" applyFont="1"/>
    <xf numFmtId="0" fontId="26" fillId="0" borderId="0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20" fillId="2" borderId="0" xfId="0" applyFont="1" applyFill="1" applyAlignment="1">
      <alignment horizontal="center"/>
    </xf>
    <xf numFmtId="0" fontId="12" fillId="0" borderId="0" xfId="1" applyFont="1" applyFill="1" applyAlignment="1">
      <alignment horizontal="center"/>
    </xf>
    <xf numFmtId="0" fontId="31" fillId="0" borderId="0" xfId="0" applyFont="1" applyAlignment="1">
      <alignment horizontal="center"/>
    </xf>
    <xf numFmtId="0" fontId="32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2" fontId="33" fillId="5" borderId="0" xfId="1" applyNumberFormat="1" applyFont="1" applyFill="1" applyBorder="1" applyAlignment="1">
      <alignment horizontal="center"/>
    </xf>
    <xf numFmtId="0" fontId="9" fillId="2" borderId="0" xfId="0" applyFont="1" applyFill="1" applyAlignment="1">
      <alignment horizontal="center" vertical="center"/>
    </xf>
    <xf numFmtId="2" fontId="9" fillId="2" borderId="0" xfId="0" applyNumberFormat="1" applyFont="1" applyFill="1" applyAlignment="1">
      <alignment horizontal="center"/>
    </xf>
    <xf numFmtId="1" fontId="0" fillId="0" borderId="0" xfId="0" applyNumberFormat="1" applyFill="1" applyAlignment="1">
      <alignment horizontal="center"/>
    </xf>
    <xf numFmtId="0" fontId="9" fillId="3" borderId="0" xfId="0" applyFont="1" applyFill="1" applyAlignment="1">
      <alignment horizontal="center"/>
    </xf>
    <xf numFmtId="1" fontId="34" fillId="3" borderId="0" xfId="0" applyNumberFormat="1" applyFont="1" applyFill="1" applyBorder="1" applyAlignment="1">
      <alignment horizontal="center"/>
    </xf>
    <xf numFmtId="164" fontId="34" fillId="3" borderId="0" xfId="0" applyNumberFormat="1" applyFont="1" applyFill="1" applyBorder="1" applyAlignment="1">
      <alignment horizontal="center"/>
    </xf>
    <xf numFmtId="2" fontId="34" fillId="3" borderId="0" xfId="0" applyNumberFormat="1" applyFont="1" applyFill="1" applyBorder="1" applyAlignment="1">
      <alignment horizontal="center"/>
    </xf>
    <xf numFmtId="164" fontId="33" fillId="5" borderId="0" xfId="1" applyNumberFormat="1" applyFont="1" applyFill="1" applyBorder="1" applyAlignment="1">
      <alignment horizontal="center"/>
    </xf>
    <xf numFmtId="164" fontId="9" fillId="3" borderId="0" xfId="0" applyNumberFormat="1" applyFont="1" applyFill="1" applyAlignment="1">
      <alignment horizontal="center"/>
    </xf>
    <xf numFmtId="0" fontId="27" fillId="3" borderId="0" xfId="0" applyFont="1" applyFill="1" applyAlignment="1">
      <alignment horizontal="center"/>
    </xf>
    <xf numFmtId="0" fontId="27" fillId="0" borderId="0" xfId="0" applyFont="1" applyFill="1" applyAlignment="1">
      <alignment horizontal="center"/>
    </xf>
    <xf numFmtId="164" fontId="27" fillId="3" borderId="0" xfId="0" applyNumberFormat="1" applyFont="1" applyFill="1" applyAlignment="1">
      <alignment horizontal="center"/>
    </xf>
    <xf numFmtId="164" fontId="27" fillId="0" borderId="0" xfId="0" applyNumberFormat="1" applyFont="1" applyFill="1" applyAlignment="1">
      <alignment horizontal="center"/>
    </xf>
    <xf numFmtId="2" fontId="8" fillId="5" borderId="0" xfId="1" applyNumberFormat="1" applyFont="1" applyFill="1" applyBorder="1" applyAlignment="1">
      <alignment horizontal="center"/>
    </xf>
    <xf numFmtId="0" fontId="27" fillId="3" borderId="0" xfId="0" applyFont="1" applyFill="1" applyBorder="1" applyAlignment="1">
      <alignment horizontal="center"/>
    </xf>
    <xf numFmtId="2" fontId="27" fillId="3" borderId="0" xfId="1" applyNumberFormat="1" applyFont="1" applyFill="1" applyAlignment="1">
      <alignment horizontal="center"/>
    </xf>
    <xf numFmtId="164" fontId="8" fillId="5" borderId="0" xfId="1" applyNumberFormat="1" applyFont="1" applyFill="1" applyBorder="1" applyAlignment="1">
      <alignment horizontal="center"/>
    </xf>
    <xf numFmtId="164" fontId="27" fillId="3" borderId="0" xfId="0" applyNumberFormat="1" applyFont="1" applyFill="1" applyBorder="1" applyAlignment="1">
      <alignment horizontal="center"/>
    </xf>
    <xf numFmtId="164" fontId="27" fillId="3" borderId="0" xfId="1" applyNumberFormat="1" applyFont="1" applyFill="1" applyAlignment="1">
      <alignment horizontal="center"/>
    </xf>
    <xf numFmtId="2" fontId="8" fillId="3" borderId="0" xfId="1" applyNumberFormat="1" applyFont="1" applyFill="1" applyBorder="1" applyAlignment="1">
      <alignment horizontal="center"/>
    </xf>
    <xf numFmtId="164" fontId="8" fillId="3" borderId="0" xfId="1" applyNumberFormat="1" applyFont="1" applyFill="1" applyBorder="1" applyAlignment="1">
      <alignment horizontal="center"/>
    </xf>
    <xf numFmtId="0" fontId="11" fillId="0" borderId="0" xfId="0" applyFont="1" applyBorder="1" applyAlignment="1">
      <alignment vertical="center"/>
    </xf>
    <xf numFmtId="0" fontId="21" fillId="0" borderId="0" xfId="0" applyFont="1" applyAlignment="1"/>
    <xf numFmtId="0" fontId="1" fillId="0" borderId="0" xfId="0" applyFont="1" applyAlignment="1"/>
    <xf numFmtId="0" fontId="9" fillId="0" borderId="0" xfId="0" applyFont="1" applyAlignment="1">
      <alignment horizontal="left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DF0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G43"/>
  <sheetViews>
    <sheetView tabSelected="1" topLeftCell="FG1" zoomScale="78" zoomScaleNormal="78" workbookViewId="0">
      <selection activeCell="FL2" sqref="FL2"/>
    </sheetView>
  </sheetViews>
  <sheetFormatPr baseColWidth="10" defaultRowHeight="14.4" x14ac:dyDescent="0.3"/>
  <cols>
    <col min="2" max="175" width="11.5546875" style="36"/>
  </cols>
  <sheetData>
    <row r="1" spans="1:813" x14ac:dyDescent="0.3">
      <c r="B1" s="50" t="s">
        <v>732</v>
      </c>
      <c r="F1" s="51"/>
    </row>
    <row r="2" spans="1:813" x14ac:dyDescent="0.3">
      <c r="A2" s="52" t="s">
        <v>45</v>
      </c>
      <c r="B2" s="98" t="s">
        <v>229</v>
      </c>
      <c r="C2" s="98" t="s">
        <v>230</v>
      </c>
      <c r="D2" s="98" t="s">
        <v>231</v>
      </c>
      <c r="E2" s="98" t="s">
        <v>232</v>
      </c>
      <c r="F2" s="98" t="s">
        <v>336</v>
      </c>
      <c r="G2" s="98" t="s">
        <v>233</v>
      </c>
      <c r="H2" s="98" t="s">
        <v>234</v>
      </c>
      <c r="I2" s="98" t="s">
        <v>235</v>
      </c>
      <c r="J2" s="98" t="s">
        <v>236</v>
      </c>
      <c r="K2" s="99"/>
      <c r="L2" s="98" t="s">
        <v>191</v>
      </c>
      <c r="M2" s="98" t="s">
        <v>338</v>
      </c>
      <c r="N2" s="98" t="s">
        <v>337</v>
      </c>
      <c r="O2" s="98" t="s">
        <v>192</v>
      </c>
      <c r="P2" s="98" t="s">
        <v>193</v>
      </c>
      <c r="Q2" s="98" t="s">
        <v>194</v>
      </c>
      <c r="R2" s="98" t="s">
        <v>195</v>
      </c>
      <c r="S2" s="98" t="s">
        <v>196</v>
      </c>
      <c r="T2" s="98" t="s">
        <v>197</v>
      </c>
      <c r="U2" s="98" t="s">
        <v>198</v>
      </c>
      <c r="V2" s="99"/>
      <c r="W2" s="98" t="s">
        <v>237</v>
      </c>
      <c r="X2" s="98" t="s">
        <v>238</v>
      </c>
      <c r="Y2" s="98" t="s">
        <v>239</v>
      </c>
      <c r="Z2" s="98" t="s">
        <v>240</v>
      </c>
      <c r="AA2" s="98" t="s">
        <v>335</v>
      </c>
      <c r="AB2" s="98" t="s">
        <v>241</v>
      </c>
      <c r="AC2" s="98" t="s">
        <v>242</v>
      </c>
      <c r="AD2" s="98" t="s">
        <v>243</v>
      </c>
      <c r="AE2" s="99"/>
      <c r="AF2" s="98" t="s">
        <v>184</v>
      </c>
      <c r="AG2" s="98" t="s">
        <v>185</v>
      </c>
      <c r="AH2" s="98" t="s">
        <v>186</v>
      </c>
      <c r="AI2" s="98" t="s">
        <v>187</v>
      </c>
      <c r="AJ2" s="98" t="s">
        <v>334</v>
      </c>
      <c r="AK2" s="98" t="s">
        <v>188</v>
      </c>
      <c r="AL2" s="98" t="s">
        <v>189</v>
      </c>
      <c r="AM2" s="98" t="s">
        <v>190</v>
      </c>
      <c r="AN2" s="99"/>
      <c r="AO2" s="98" t="s">
        <v>326</v>
      </c>
      <c r="AP2" s="98" t="s">
        <v>327</v>
      </c>
      <c r="AQ2" s="98" t="s">
        <v>209</v>
      </c>
      <c r="AR2" s="98" t="s">
        <v>210</v>
      </c>
      <c r="AS2" s="98" t="s">
        <v>211</v>
      </c>
      <c r="AT2" s="98" t="s">
        <v>328</v>
      </c>
      <c r="AU2" s="98" t="s">
        <v>212</v>
      </c>
      <c r="AV2" s="98" t="s">
        <v>331</v>
      </c>
      <c r="AW2" s="98" t="s">
        <v>332</v>
      </c>
      <c r="AX2" s="98" t="s">
        <v>333</v>
      </c>
      <c r="AY2" s="98" t="s">
        <v>329</v>
      </c>
      <c r="AZ2" s="98" t="s">
        <v>330</v>
      </c>
      <c r="BA2" s="99"/>
      <c r="BB2" s="98" t="s">
        <v>199</v>
      </c>
      <c r="BC2" s="98" t="s">
        <v>200</v>
      </c>
      <c r="BD2" s="98" t="s">
        <v>201</v>
      </c>
      <c r="BE2" s="98" t="s">
        <v>202</v>
      </c>
      <c r="BF2" s="98" t="s">
        <v>203</v>
      </c>
      <c r="BG2" s="98" t="s">
        <v>204</v>
      </c>
      <c r="BH2" s="98" t="s">
        <v>205</v>
      </c>
      <c r="BI2" s="98" t="s">
        <v>206</v>
      </c>
      <c r="BJ2" s="98" t="s">
        <v>207</v>
      </c>
      <c r="BK2" s="98" t="s">
        <v>208</v>
      </c>
      <c r="BL2" s="99"/>
      <c r="BM2" s="100" t="s">
        <v>298</v>
      </c>
      <c r="BN2" s="100" t="s">
        <v>299</v>
      </c>
      <c r="BO2" s="100" t="s">
        <v>300</v>
      </c>
      <c r="BP2" s="100" t="s">
        <v>301</v>
      </c>
      <c r="BQ2" s="100" t="s">
        <v>322</v>
      </c>
      <c r="BR2" s="100" t="s">
        <v>323</v>
      </c>
      <c r="BS2" s="100" t="s">
        <v>302</v>
      </c>
      <c r="BT2" s="100" t="s">
        <v>303</v>
      </c>
      <c r="BU2" s="100" t="s">
        <v>304</v>
      </c>
      <c r="BV2" s="100" t="s">
        <v>305</v>
      </c>
      <c r="BW2" s="100" t="s">
        <v>306</v>
      </c>
      <c r="BX2" s="100" t="s">
        <v>307</v>
      </c>
      <c r="BY2" s="100" t="s">
        <v>308</v>
      </c>
      <c r="BZ2" s="100" t="s">
        <v>309</v>
      </c>
      <c r="CA2" s="100" t="s">
        <v>310</v>
      </c>
      <c r="CB2" s="100" t="s">
        <v>311</v>
      </c>
      <c r="CC2" s="101" t="s">
        <v>312</v>
      </c>
      <c r="CD2" s="101" t="s">
        <v>313</v>
      </c>
      <c r="CE2" s="101" t="s">
        <v>314</v>
      </c>
      <c r="CF2" s="101" t="s">
        <v>315</v>
      </c>
      <c r="CG2" s="101" t="s">
        <v>316</v>
      </c>
      <c r="CH2" s="101" t="s">
        <v>317</v>
      </c>
      <c r="CI2" s="98" t="s">
        <v>324</v>
      </c>
      <c r="CJ2" s="98" t="s">
        <v>325</v>
      </c>
      <c r="CK2" s="98" t="s">
        <v>320</v>
      </c>
      <c r="CL2" s="98" t="s">
        <v>321</v>
      </c>
      <c r="CM2" s="98" t="s">
        <v>318</v>
      </c>
      <c r="CN2" s="98" t="s">
        <v>319</v>
      </c>
      <c r="CO2" s="98"/>
      <c r="CP2" s="101" t="s">
        <v>162</v>
      </c>
      <c r="CQ2" s="101" t="s">
        <v>163</v>
      </c>
      <c r="CR2" s="101" t="s">
        <v>164</v>
      </c>
      <c r="CS2" s="101" t="s">
        <v>165</v>
      </c>
      <c r="CT2" s="101" t="s">
        <v>166</v>
      </c>
      <c r="CU2" s="101" t="s">
        <v>167</v>
      </c>
      <c r="CV2" s="101" t="s">
        <v>168</v>
      </c>
      <c r="CW2" s="101" t="s">
        <v>296</v>
      </c>
      <c r="CX2" s="101" t="s">
        <v>297</v>
      </c>
      <c r="CY2" s="101" t="s">
        <v>169</v>
      </c>
      <c r="CZ2" s="101" t="s">
        <v>170</v>
      </c>
      <c r="DA2" s="101" t="s">
        <v>171</v>
      </c>
      <c r="DB2" s="101" t="s">
        <v>172</v>
      </c>
      <c r="DC2" s="101" t="s">
        <v>173</v>
      </c>
      <c r="DD2" s="101" t="s">
        <v>174</v>
      </c>
      <c r="DE2" s="101" t="s">
        <v>175</v>
      </c>
      <c r="DF2" s="99"/>
      <c r="DG2" s="100" t="s">
        <v>246</v>
      </c>
      <c r="DH2" s="100" t="s">
        <v>247</v>
      </c>
      <c r="DI2" s="100" t="s">
        <v>248</v>
      </c>
      <c r="DJ2" s="100" t="s">
        <v>249</v>
      </c>
      <c r="DK2" s="100" t="s">
        <v>250</v>
      </c>
      <c r="DL2" s="100" t="s">
        <v>251</v>
      </c>
      <c r="DM2" s="100" t="s">
        <v>252</v>
      </c>
      <c r="DN2" s="100" t="s">
        <v>253</v>
      </c>
      <c r="DO2" s="100" t="s">
        <v>254</v>
      </c>
      <c r="DP2" s="98" t="s">
        <v>255</v>
      </c>
      <c r="DQ2" s="98" t="s">
        <v>294</v>
      </c>
      <c r="DR2" s="98" t="s">
        <v>295</v>
      </c>
      <c r="DS2" s="98" t="s">
        <v>256</v>
      </c>
      <c r="DT2" s="99"/>
      <c r="DU2" s="101" t="s">
        <v>143</v>
      </c>
      <c r="DV2" s="101" t="s">
        <v>144</v>
      </c>
      <c r="DW2" s="101" t="s">
        <v>145</v>
      </c>
      <c r="DX2" s="101" t="s">
        <v>146</v>
      </c>
      <c r="DY2" s="101" t="s">
        <v>147</v>
      </c>
      <c r="DZ2" s="101" t="s">
        <v>148</v>
      </c>
      <c r="EA2" s="101" t="s">
        <v>149</v>
      </c>
      <c r="EB2" s="101" t="s">
        <v>150</v>
      </c>
      <c r="EC2" s="101" t="s">
        <v>151</v>
      </c>
      <c r="ED2" s="101" t="s">
        <v>152</v>
      </c>
      <c r="EE2" s="101" t="s">
        <v>153</v>
      </c>
      <c r="EF2" s="101" t="s">
        <v>154</v>
      </c>
      <c r="EG2" s="101" t="s">
        <v>155</v>
      </c>
      <c r="EH2" s="101" t="s">
        <v>156</v>
      </c>
      <c r="EI2" s="101" t="s">
        <v>157</v>
      </c>
      <c r="EJ2" s="98" t="s">
        <v>161</v>
      </c>
      <c r="EK2" s="98" t="s">
        <v>159</v>
      </c>
      <c r="EL2" s="98" t="s">
        <v>160</v>
      </c>
      <c r="EM2" s="98" t="s">
        <v>293</v>
      </c>
      <c r="EN2" s="98" t="s">
        <v>158</v>
      </c>
      <c r="EO2" s="99"/>
      <c r="EP2" s="101" t="s">
        <v>176</v>
      </c>
      <c r="EQ2" s="101" t="s">
        <v>291</v>
      </c>
      <c r="ER2" s="101" t="s">
        <v>292</v>
      </c>
      <c r="ES2" s="101" t="s">
        <v>177</v>
      </c>
      <c r="ET2" s="101" t="s">
        <v>178</v>
      </c>
      <c r="EU2" s="101" t="s">
        <v>179</v>
      </c>
      <c r="EV2" s="101" t="s">
        <v>180</v>
      </c>
      <c r="EW2" s="101" t="s">
        <v>181</v>
      </c>
      <c r="EX2" s="101" t="s">
        <v>182</v>
      </c>
      <c r="EY2" s="101" t="s">
        <v>183</v>
      </c>
      <c r="EZ2" s="99"/>
      <c r="FA2" s="100" t="s">
        <v>290</v>
      </c>
      <c r="FB2" s="100" t="s">
        <v>213</v>
      </c>
      <c r="FC2" s="100" t="s">
        <v>214</v>
      </c>
      <c r="FD2" s="100" t="s">
        <v>215</v>
      </c>
      <c r="FE2" s="100" t="s">
        <v>216</v>
      </c>
      <c r="FF2" s="100" t="s">
        <v>217</v>
      </c>
      <c r="FG2" s="100" t="s">
        <v>218</v>
      </c>
      <c r="FH2" s="99"/>
      <c r="FI2" s="98" t="s">
        <v>219</v>
      </c>
      <c r="FJ2" s="98" t="s">
        <v>220</v>
      </c>
      <c r="FK2" s="98" t="s">
        <v>738</v>
      </c>
      <c r="FL2" s="98" t="s">
        <v>221</v>
      </c>
      <c r="FM2" s="98" t="s">
        <v>222</v>
      </c>
      <c r="FN2" s="98" t="s">
        <v>223</v>
      </c>
      <c r="FO2" s="98" t="s">
        <v>224</v>
      </c>
      <c r="FP2" s="98" t="s">
        <v>225</v>
      </c>
      <c r="FQ2" s="98" t="s">
        <v>226</v>
      </c>
      <c r="FR2" s="98" t="s">
        <v>227</v>
      </c>
      <c r="FS2" s="98" t="s">
        <v>228</v>
      </c>
      <c r="FT2" s="38"/>
    </row>
    <row r="3" spans="1:813" s="57" customFormat="1" x14ac:dyDescent="0.3">
      <c r="A3" s="53" t="s">
        <v>135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3"/>
      <c r="M3" s="83"/>
      <c r="N3" s="83"/>
      <c r="O3" s="83"/>
      <c r="P3" s="83"/>
      <c r="Q3" s="83"/>
      <c r="R3" s="83"/>
      <c r="S3" s="83"/>
      <c r="T3" s="83"/>
      <c r="U3" s="55"/>
      <c r="V3" s="83"/>
      <c r="W3" s="82"/>
      <c r="X3" s="82"/>
      <c r="Y3" s="82"/>
      <c r="Z3" s="82"/>
      <c r="AA3" s="82"/>
      <c r="AB3" s="82"/>
      <c r="AC3" s="82"/>
      <c r="AD3" s="82"/>
      <c r="AE3" s="82"/>
      <c r="AF3" s="83"/>
      <c r="AG3" s="83"/>
      <c r="AH3" s="83"/>
      <c r="AI3" s="55"/>
      <c r="AJ3" s="83"/>
      <c r="AK3" s="83"/>
      <c r="AL3" s="83"/>
      <c r="AM3" s="83"/>
      <c r="AN3" s="83"/>
      <c r="AO3" s="82"/>
      <c r="AP3" s="82"/>
      <c r="AQ3" s="82"/>
      <c r="AR3" s="82"/>
      <c r="AS3" s="82"/>
      <c r="AT3" s="82"/>
      <c r="AU3" s="82"/>
      <c r="AV3" s="82"/>
      <c r="AW3" s="82"/>
      <c r="AX3" s="82"/>
      <c r="AY3" s="82"/>
      <c r="AZ3" s="82"/>
      <c r="BA3" s="82"/>
      <c r="BB3" s="83"/>
      <c r="BC3" s="83"/>
      <c r="BD3" s="83"/>
      <c r="BE3" s="83"/>
      <c r="BF3" s="56"/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3"/>
      <c r="BR3" s="55"/>
      <c r="BS3" s="83"/>
      <c r="BT3" s="83"/>
      <c r="BU3" s="83"/>
      <c r="BV3" s="83"/>
      <c r="BW3" s="83"/>
      <c r="BX3" s="83"/>
      <c r="BY3" s="83"/>
      <c r="BZ3" s="83"/>
      <c r="CA3" s="83"/>
      <c r="CB3" s="83"/>
      <c r="CC3" s="83"/>
      <c r="CD3" s="83"/>
      <c r="CE3" s="83"/>
      <c r="CF3" s="83"/>
      <c r="CG3" s="83"/>
      <c r="CH3" s="83"/>
      <c r="CI3" s="83"/>
      <c r="CJ3" s="55"/>
      <c r="CK3" s="83"/>
      <c r="CL3" s="83"/>
      <c r="CM3" s="83"/>
      <c r="CN3" s="83"/>
      <c r="CO3" s="83"/>
      <c r="CP3" s="83"/>
      <c r="CQ3" s="83"/>
      <c r="CR3" s="83"/>
      <c r="CS3" s="83"/>
      <c r="CT3" s="83"/>
      <c r="CU3" s="83"/>
      <c r="CV3" s="83"/>
      <c r="CW3" s="83"/>
      <c r="CX3" s="83"/>
      <c r="CY3" s="83"/>
      <c r="CZ3" s="84"/>
      <c r="DA3" s="84"/>
      <c r="DB3" s="84"/>
      <c r="DC3" s="56"/>
      <c r="DD3" s="83"/>
      <c r="DE3" s="83"/>
      <c r="DF3" s="83"/>
      <c r="DG3" s="83"/>
      <c r="DH3" s="83"/>
      <c r="DI3" s="83"/>
      <c r="DJ3" s="83"/>
      <c r="DK3" s="83"/>
      <c r="DL3" s="83"/>
      <c r="DM3" s="83"/>
      <c r="DN3" s="83"/>
      <c r="DO3" s="55"/>
      <c r="DP3" s="83"/>
      <c r="DQ3" s="83"/>
      <c r="DR3" s="83"/>
      <c r="DS3" s="83"/>
      <c r="DT3" s="83"/>
      <c r="DU3" s="83"/>
      <c r="DV3" s="83"/>
      <c r="DW3" s="83"/>
      <c r="DX3" s="55"/>
      <c r="DY3" s="83"/>
      <c r="DZ3" s="83"/>
      <c r="EA3" s="83"/>
      <c r="EB3" s="83"/>
      <c r="EC3" s="83"/>
      <c r="ED3" s="83"/>
      <c r="EE3" s="83"/>
      <c r="EF3" s="83"/>
      <c r="EG3" s="83"/>
      <c r="EH3" s="83"/>
      <c r="EI3" s="83"/>
      <c r="EJ3" s="83"/>
      <c r="EK3" s="83"/>
      <c r="EL3" s="83"/>
      <c r="EM3" s="83"/>
      <c r="EN3" s="55"/>
      <c r="EO3" s="83"/>
      <c r="EP3" s="83"/>
      <c r="EQ3" s="83"/>
      <c r="ER3" s="83"/>
      <c r="ES3" s="83"/>
      <c r="ET3" s="83"/>
      <c r="EU3" s="55"/>
      <c r="EV3" s="83"/>
      <c r="EW3" s="83"/>
      <c r="EX3" s="83"/>
      <c r="EY3" s="83"/>
      <c r="EZ3" s="83"/>
      <c r="FA3" s="82"/>
      <c r="FB3" s="82"/>
      <c r="FC3" s="82"/>
      <c r="FD3" s="82"/>
      <c r="FE3" s="82"/>
      <c r="FF3" s="56"/>
      <c r="FG3" s="82"/>
      <c r="FH3" s="82"/>
      <c r="FI3" s="82"/>
      <c r="FJ3" s="82"/>
      <c r="FK3" s="82"/>
      <c r="FL3" s="82"/>
      <c r="FM3" s="82"/>
      <c r="FN3" s="82"/>
      <c r="FO3" s="82"/>
      <c r="FP3" s="82"/>
      <c r="FQ3" s="82"/>
      <c r="FR3" s="82"/>
      <c r="FS3" s="82"/>
    </row>
    <row r="4" spans="1:813" x14ac:dyDescent="0.3">
      <c r="A4" s="70" t="s">
        <v>136</v>
      </c>
      <c r="B4" s="58">
        <v>54.7393</v>
      </c>
      <c r="C4" s="58">
        <v>54.473999999999997</v>
      </c>
      <c r="D4" s="58">
        <v>54.941200000000002</v>
      </c>
      <c r="E4" s="58">
        <v>54.426900000000003</v>
      </c>
      <c r="F4" s="58">
        <v>54.668799999999997</v>
      </c>
      <c r="G4" s="58">
        <v>54.259799999999998</v>
      </c>
      <c r="H4" s="58">
        <v>54.470100000000002</v>
      </c>
      <c r="I4" s="58">
        <v>54.720999999999997</v>
      </c>
      <c r="J4" s="58">
        <v>54.524900000000002</v>
      </c>
      <c r="K4" s="5"/>
      <c r="L4" s="58">
        <v>54.679499999999997</v>
      </c>
      <c r="M4" s="58">
        <v>54.771299999999997</v>
      </c>
      <c r="N4" s="58">
        <v>54.191000000000003</v>
      </c>
      <c r="O4" s="58">
        <v>54.651000000000003</v>
      </c>
      <c r="P4" s="58">
        <v>54.3337</v>
      </c>
      <c r="Q4" s="58">
        <v>54.529499999999999</v>
      </c>
      <c r="R4" s="58">
        <v>53.981400000000001</v>
      </c>
      <c r="S4" s="58">
        <v>54.455399999999997</v>
      </c>
      <c r="T4" s="58">
        <v>54.706499999999998</v>
      </c>
      <c r="U4" s="58">
        <v>54.62</v>
      </c>
      <c r="V4" s="5"/>
      <c r="W4" s="58">
        <v>55.044499999999999</v>
      </c>
      <c r="X4" s="58"/>
      <c r="Y4" s="58">
        <v>55.604399999999998</v>
      </c>
      <c r="Z4" s="58">
        <v>55.4803</v>
      </c>
      <c r="AA4" s="58">
        <v>55.043700000000001</v>
      </c>
      <c r="AB4" s="58">
        <v>54.942999999999998</v>
      </c>
      <c r="AC4" s="58"/>
      <c r="AD4" s="58">
        <v>55.1449</v>
      </c>
      <c r="AE4" s="71"/>
      <c r="AF4" s="58">
        <v>55.301299999999998</v>
      </c>
      <c r="AG4" s="58">
        <v>54.9221</v>
      </c>
      <c r="AH4" s="58">
        <v>54.882800000000003</v>
      </c>
      <c r="AI4" s="58">
        <v>55.002400000000002</v>
      </c>
      <c r="AJ4" s="58">
        <v>54.886800000000001</v>
      </c>
      <c r="AK4" s="58">
        <v>54.918300000000002</v>
      </c>
      <c r="AL4" s="58">
        <v>55.088500000000003</v>
      </c>
      <c r="AM4" s="58">
        <v>54.901899999999998</v>
      </c>
      <c r="AN4" s="5"/>
      <c r="AO4" s="58">
        <v>54.6556</v>
      </c>
      <c r="AP4" s="58">
        <v>55.247999999999998</v>
      </c>
      <c r="AQ4" s="58">
        <v>55.109699999999997</v>
      </c>
      <c r="AR4" s="58">
        <v>55.423499999999997</v>
      </c>
      <c r="AS4" s="58">
        <v>55.072499999999998</v>
      </c>
      <c r="AT4" s="58">
        <v>54.803899999999999</v>
      </c>
      <c r="AU4" s="81"/>
      <c r="AV4" s="58">
        <v>54.943399999999997</v>
      </c>
      <c r="AW4" s="58">
        <v>54.959400000000002</v>
      </c>
      <c r="AX4" s="58">
        <v>54.892400000000002</v>
      </c>
      <c r="AY4" s="58">
        <v>55.304699999999997</v>
      </c>
      <c r="AZ4" s="58">
        <v>55.310200000000002</v>
      </c>
      <c r="BA4" s="5"/>
      <c r="BB4" s="58">
        <v>55.227600000000002</v>
      </c>
      <c r="BC4" s="58">
        <v>55.132800000000003</v>
      </c>
      <c r="BD4" s="58">
        <v>55.0458</v>
      </c>
      <c r="BE4" s="81"/>
      <c r="BF4" s="58">
        <v>53.906599999999997</v>
      </c>
      <c r="BG4" s="58">
        <v>55.138500000000001</v>
      </c>
      <c r="BH4" s="58">
        <v>55.197699999999998</v>
      </c>
      <c r="BI4" s="58">
        <v>55.253300000000003</v>
      </c>
      <c r="BJ4" s="58">
        <v>55.0246</v>
      </c>
      <c r="BK4" s="58">
        <v>55.135399999999997</v>
      </c>
      <c r="BL4" s="5"/>
      <c r="BM4" s="58">
        <v>54.721800000000002</v>
      </c>
      <c r="BN4" s="58">
        <v>54.514299999999999</v>
      </c>
      <c r="BO4" s="58">
        <v>54.278100000000002</v>
      </c>
      <c r="BP4" s="58">
        <v>54.363300000000002</v>
      </c>
      <c r="BQ4" s="58">
        <v>54.059899999999999</v>
      </c>
      <c r="BR4" s="58">
        <v>53.576999999999998</v>
      </c>
      <c r="BS4" s="58">
        <v>54.257800000000003</v>
      </c>
      <c r="BT4" s="58">
        <v>54.313499999999998</v>
      </c>
      <c r="BU4" s="58">
        <v>54.2498</v>
      </c>
      <c r="BV4" s="58">
        <v>53.881</v>
      </c>
      <c r="BW4" s="81"/>
      <c r="BX4" s="58">
        <v>54.630299999999998</v>
      </c>
      <c r="BY4" s="58">
        <v>54.881500000000003</v>
      </c>
      <c r="BZ4" s="58">
        <v>54.158700000000003</v>
      </c>
      <c r="CA4" s="58">
        <v>54.6432</v>
      </c>
      <c r="CB4" s="58">
        <v>54.953499999999998</v>
      </c>
      <c r="CC4" s="58">
        <v>54.5274</v>
      </c>
      <c r="CD4" s="58">
        <v>54.195500000000003</v>
      </c>
      <c r="CE4" s="81"/>
      <c r="CF4" s="58">
        <v>54.659199999999998</v>
      </c>
      <c r="CG4" s="81"/>
      <c r="CH4" s="58">
        <v>54.879800000000003</v>
      </c>
      <c r="CI4" s="58"/>
      <c r="CJ4" s="58"/>
      <c r="CK4" s="58"/>
      <c r="CL4" s="58"/>
      <c r="CM4" s="58"/>
      <c r="CN4" s="58"/>
      <c r="CO4" s="85"/>
      <c r="CP4" s="58">
        <v>54.987299999999998</v>
      </c>
      <c r="CQ4" s="58">
        <v>54.167200000000001</v>
      </c>
      <c r="CR4" s="58">
        <v>54.609299999999998</v>
      </c>
      <c r="CS4" s="58">
        <v>54.593200000000003</v>
      </c>
      <c r="CT4" s="58">
        <v>54.321399999999997</v>
      </c>
      <c r="CU4" s="81"/>
      <c r="CV4" s="58">
        <v>54.344700000000003</v>
      </c>
      <c r="CW4" s="58">
        <v>54.073999999999998</v>
      </c>
      <c r="CX4" s="58">
        <v>53.957799999999999</v>
      </c>
      <c r="CY4" s="58">
        <v>54.4786</v>
      </c>
      <c r="CZ4" s="58">
        <v>53.952300000000001</v>
      </c>
      <c r="DA4" s="58">
        <v>53.722000000000001</v>
      </c>
      <c r="DB4" s="58">
        <v>54.669600000000003</v>
      </c>
      <c r="DC4" s="58">
        <v>54.838999999999999</v>
      </c>
      <c r="DD4" s="58">
        <v>54.849699999999999</v>
      </c>
      <c r="DE4" s="58">
        <v>54.866900000000001</v>
      </c>
      <c r="DF4" s="85"/>
      <c r="DG4" s="77"/>
      <c r="DH4" s="58">
        <v>53.9649</v>
      </c>
      <c r="DI4" s="58">
        <v>54.8735</v>
      </c>
      <c r="DJ4" s="58">
        <v>54.773299999999999</v>
      </c>
      <c r="DK4" s="58">
        <v>54.691000000000003</v>
      </c>
      <c r="DL4" s="58">
        <v>54.948399999999999</v>
      </c>
      <c r="DM4" s="58">
        <v>54.678100000000001</v>
      </c>
      <c r="DN4" s="81"/>
      <c r="DO4" s="58">
        <v>54.886000000000003</v>
      </c>
      <c r="DP4" s="58"/>
      <c r="DQ4" s="58"/>
      <c r="DR4" s="58"/>
      <c r="DS4" s="58"/>
      <c r="DT4" s="18"/>
      <c r="DU4" s="58">
        <v>54.9741</v>
      </c>
      <c r="DV4" s="58">
        <v>54.145400000000002</v>
      </c>
      <c r="DW4" s="58">
        <v>54.061</v>
      </c>
      <c r="DX4" s="58">
        <v>54.622300000000003</v>
      </c>
      <c r="DY4" s="58">
        <v>54.7395</v>
      </c>
      <c r="DZ4" s="58">
        <v>54.922800000000002</v>
      </c>
      <c r="EA4" s="58">
        <v>54.483600000000003</v>
      </c>
      <c r="EB4" s="58">
        <v>54.441400000000002</v>
      </c>
      <c r="EC4" s="58">
        <v>54.4619</v>
      </c>
      <c r="ED4" s="58">
        <v>54.301699999999997</v>
      </c>
      <c r="EE4" s="58">
        <v>54.327100000000002</v>
      </c>
      <c r="EF4" s="58">
        <v>54.994</v>
      </c>
      <c r="EG4" s="58">
        <v>54.557899999999997</v>
      </c>
      <c r="EH4" s="58">
        <v>54.680100000000003</v>
      </c>
      <c r="EI4" s="58">
        <v>54.7104</v>
      </c>
      <c r="EJ4" s="58"/>
      <c r="EK4" s="58"/>
      <c r="EL4" s="58"/>
      <c r="EM4" s="58"/>
      <c r="EN4" s="58"/>
      <c r="EO4" s="18"/>
      <c r="EP4" s="58">
        <v>54.629600000000003</v>
      </c>
      <c r="EQ4" s="58">
        <v>54.2774</v>
      </c>
      <c r="ER4" s="58"/>
      <c r="ES4" s="58">
        <v>54.829700000000003</v>
      </c>
      <c r="ET4" s="58">
        <v>54.694200000000002</v>
      </c>
      <c r="EU4" s="58">
        <v>54.836100000000002</v>
      </c>
      <c r="EV4" s="58">
        <v>54.829700000000003</v>
      </c>
      <c r="EW4" s="58">
        <v>54.818100000000001</v>
      </c>
      <c r="EX4" s="58">
        <v>54.915100000000002</v>
      </c>
      <c r="EY4" s="58">
        <v>55.131900000000002</v>
      </c>
      <c r="EZ4" s="5"/>
      <c r="FA4" s="58">
        <v>53.933399999999999</v>
      </c>
      <c r="FB4" s="58">
        <v>54.140700000000002</v>
      </c>
      <c r="FC4" s="58">
        <v>54.450400000000002</v>
      </c>
      <c r="FD4" s="58">
        <v>54.2624</v>
      </c>
      <c r="FE4" s="58">
        <v>54.693600000000004</v>
      </c>
      <c r="FF4" s="58">
        <v>54.647599999999997</v>
      </c>
      <c r="FG4" s="81"/>
      <c r="FH4" s="5"/>
      <c r="FI4" s="58">
        <v>54.478000000000002</v>
      </c>
      <c r="FJ4" s="58">
        <v>54.623899999999999</v>
      </c>
      <c r="FK4" s="58">
        <v>54.3825</v>
      </c>
      <c r="FL4" s="58">
        <v>54.364199999999997</v>
      </c>
      <c r="FM4" s="58">
        <v>54.884799999999998</v>
      </c>
      <c r="FN4" s="58">
        <v>54.343899999999998</v>
      </c>
      <c r="FO4" s="58">
        <v>54.731000000000002</v>
      </c>
      <c r="FP4" s="58">
        <v>54.6143</v>
      </c>
      <c r="FQ4" s="58">
        <v>54.606699999999996</v>
      </c>
      <c r="FR4" s="58">
        <v>54.601900000000001</v>
      </c>
      <c r="FS4" s="58">
        <v>54.171799999999998</v>
      </c>
      <c r="FT4" s="28"/>
      <c r="FU4" s="48"/>
      <c r="FV4" s="48"/>
      <c r="FW4" s="48"/>
      <c r="HL4" s="48"/>
      <c r="HM4" s="48"/>
      <c r="HN4" s="48"/>
      <c r="HO4" s="48"/>
      <c r="JF4" s="59"/>
      <c r="LE4" s="60"/>
      <c r="MW4" s="59"/>
      <c r="NX4" s="59"/>
      <c r="QO4" s="59"/>
      <c r="SX4" s="59"/>
      <c r="UK4" s="59"/>
      <c r="VV4" s="61"/>
      <c r="WZ4" s="59"/>
      <c r="ZZ4" s="59"/>
      <c r="AAR4" s="59"/>
      <c r="AAZ4" s="59"/>
      <c r="ABH4" s="62"/>
      <c r="ACH4" s="59"/>
      <c r="ACU4" s="59"/>
      <c r="ADB4" s="59"/>
      <c r="ADM4" s="59"/>
      <c r="ADR4" s="59"/>
      <c r="ADW4" s="59"/>
      <c r="AEF4" s="59"/>
    </row>
    <row r="5" spans="1:813" x14ac:dyDescent="0.3">
      <c r="A5" s="70" t="s">
        <v>137</v>
      </c>
      <c r="B5" s="58">
        <v>41.081899999999997</v>
      </c>
      <c r="C5" s="58">
        <v>41.4358</v>
      </c>
      <c r="D5" s="58">
        <v>41.7605</v>
      </c>
      <c r="E5" s="58">
        <v>41.2453</v>
      </c>
      <c r="F5" s="58">
        <v>41.304099999999998</v>
      </c>
      <c r="G5" s="58">
        <v>41.258099999999999</v>
      </c>
      <c r="H5" s="58">
        <v>41.041800000000002</v>
      </c>
      <c r="I5" s="58">
        <v>41.679600000000001</v>
      </c>
      <c r="J5" s="58">
        <v>41.031100000000002</v>
      </c>
      <c r="K5" s="5"/>
      <c r="L5" s="58">
        <v>41.610399999999998</v>
      </c>
      <c r="M5" s="58">
        <v>41.560299999999998</v>
      </c>
      <c r="N5" s="58">
        <v>41.183700000000002</v>
      </c>
      <c r="O5" s="58">
        <v>41.737499999999997</v>
      </c>
      <c r="P5" s="58">
        <v>40.9574</v>
      </c>
      <c r="Q5" s="58">
        <v>40.8795</v>
      </c>
      <c r="R5" s="58">
        <v>40.959499999999998</v>
      </c>
      <c r="S5" s="58">
        <v>40.995100000000001</v>
      </c>
      <c r="T5" s="58">
        <v>41.266100000000002</v>
      </c>
      <c r="U5" s="58">
        <v>41.517200000000003</v>
      </c>
      <c r="V5" s="5"/>
      <c r="W5" s="58">
        <v>41.796700000000001</v>
      </c>
      <c r="X5" s="58"/>
      <c r="Y5" s="58">
        <v>41.858499999999999</v>
      </c>
      <c r="Z5" s="58">
        <v>42.212299999999999</v>
      </c>
      <c r="AA5" s="58">
        <v>41.725299999999997</v>
      </c>
      <c r="AB5" s="58">
        <v>41.1511</v>
      </c>
      <c r="AC5" s="58"/>
      <c r="AD5" s="58">
        <v>41.815199999999997</v>
      </c>
      <c r="AE5" s="71"/>
      <c r="AF5" s="58">
        <v>41.868200000000002</v>
      </c>
      <c r="AG5" s="58">
        <v>41.634700000000002</v>
      </c>
      <c r="AH5" s="58">
        <v>41.501600000000003</v>
      </c>
      <c r="AI5" s="58">
        <v>41.209000000000003</v>
      </c>
      <c r="AJ5" s="58">
        <v>41.925400000000003</v>
      </c>
      <c r="AK5" s="58">
        <v>41.813600000000001</v>
      </c>
      <c r="AL5" s="58">
        <v>41.201700000000002</v>
      </c>
      <c r="AM5" s="58">
        <v>41.337600000000002</v>
      </c>
      <c r="AN5" s="5"/>
      <c r="AO5" s="58">
        <v>41.06</v>
      </c>
      <c r="AP5" s="58">
        <v>41.844799999999999</v>
      </c>
      <c r="AQ5" s="58">
        <v>41.460700000000003</v>
      </c>
      <c r="AR5" s="58">
        <v>41.9863</v>
      </c>
      <c r="AS5" s="58">
        <v>41.925800000000002</v>
      </c>
      <c r="AT5" s="58">
        <v>41.868200000000002</v>
      </c>
      <c r="AU5" s="81"/>
      <c r="AV5" s="58">
        <v>41.634900000000002</v>
      </c>
      <c r="AW5" s="58">
        <v>42.022799999999997</v>
      </c>
      <c r="AX5" s="58">
        <v>41.324800000000003</v>
      </c>
      <c r="AY5" s="58">
        <v>41.766199999999998</v>
      </c>
      <c r="AZ5" s="58">
        <v>41.630699999999997</v>
      </c>
      <c r="BA5" s="5"/>
      <c r="BB5" s="58">
        <v>41.461599999999997</v>
      </c>
      <c r="BC5" s="58">
        <v>42.128999999999998</v>
      </c>
      <c r="BD5" s="58">
        <v>41.427</v>
      </c>
      <c r="BE5" s="81"/>
      <c r="BF5" s="58">
        <v>40.629600000000003</v>
      </c>
      <c r="BG5" s="58">
        <v>41.881399999999999</v>
      </c>
      <c r="BH5" s="58">
        <v>42.199300000000001</v>
      </c>
      <c r="BI5" s="58">
        <v>41.8645</v>
      </c>
      <c r="BJ5" s="58">
        <v>41.639400000000002</v>
      </c>
      <c r="BK5" s="58">
        <v>42.196599999999997</v>
      </c>
      <c r="BL5" s="5"/>
      <c r="BM5" s="58">
        <v>41.642899999999997</v>
      </c>
      <c r="BN5" s="58">
        <v>41.1815</v>
      </c>
      <c r="BO5" s="58">
        <v>41.583100000000002</v>
      </c>
      <c r="BP5" s="58">
        <v>41.550800000000002</v>
      </c>
      <c r="BQ5" s="58">
        <v>41.633299999999998</v>
      </c>
      <c r="BR5" s="58">
        <v>41.2896</v>
      </c>
      <c r="BS5" s="58">
        <v>41.16</v>
      </c>
      <c r="BT5" s="58">
        <v>37.939599999999999</v>
      </c>
      <c r="BU5" s="58">
        <v>41.415500000000002</v>
      </c>
      <c r="BV5" s="58">
        <v>41.4345</v>
      </c>
      <c r="BW5" s="81"/>
      <c r="BX5" s="58">
        <v>41.457700000000003</v>
      </c>
      <c r="BY5" s="58">
        <v>41.124099999999999</v>
      </c>
      <c r="BZ5" s="58">
        <v>41.633699999999997</v>
      </c>
      <c r="CA5" s="58">
        <v>41.043500000000002</v>
      </c>
      <c r="CB5" s="58">
        <v>41.246000000000002</v>
      </c>
      <c r="CC5" s="58">
        <v>41.810400000000001</v>
      </c>
      <c r="CD5" s="58">
        <v>40.975000000000001</v>
      </c>
      <c r="CE5" s="81"/>
      <c r="CF5" s="58">
        <v>41.6188</v>
      </c>
      <c r="CG5" s="81"/>
      <c r="CH5" s="58">
        <v>41.871299999999998</v>
      </c>
      <c r="CI5" s="58"/>
      <c r="CJ5" s="58"/>
      <c r="CK5" s="58"/>
      <c r="CL5" s="58"/>
      <c r="CM5" s="58"/>
      <c r="CN5" s="58"/>
      <c r="CO5" s="85"/>
      <c r="CP5" s="58">
        <v>41.996899999999997</v>
      </c>
      <c r="CQ5" s="58">
        <v>41.286900000000003</v>
      </c>
      <c r="CR5" s="58">
        <v>41.446100000000001</v>
      </c>
      <c r="CS5" s="58">
        <v>41.092500000000001</v>
      </c>
      <c r="CT5" s="58">
        <v>41.728700000000003</v>
      </c>
      <c r="CU5" s="81"/>
      <c r="CV5" s="58">
        <v>42.136299999999999</v>
      </c>
      <c r="CW5" s="58">
        <v>41.035499999999999</v>
      </c>
      <c r="CX5" s="58">
        <v>41.055599999999998</v>
      </c>
      <c r="CY5" s="58">
        <v>41.401299999999999</v>
      </c>
      <c r="CZ5" s="58">
        <v>41.096299999999999</v>
      </c>
      <c r="DA5" s="58">
        <v>41.655900000000003</v>
      </c>
      <c r="DB5" s="58">
        <v>41.176400000000001</v>
      </c>
      <c r="DC5" s="58">
        <v>41.729700000000001</v>
      </c>
      <c r="DD5" s="58">
        <v>41.072000000000003</v>
      </c>
      <c r="DE5" s="58">
        <v>41.665100000000002</v>
      </c>
      <c r="DF5" s="85"/>
      <c r="DG5" s="77"/>
      <c r="DH5" s="58">
        <v>41.3523</v>
      </c>
      <c r="DI5" s="58">
        <v>41.4345</v>
      </c>
      <c r="DJ5" s="58">
        <v>41.005200000000002</v>
      </c>
      <c r="DK5" s="58">
        <v>41.500700000000002</v>
      </c>
      <c r="DL5" s="58">
        <v>41.576099999999997</v>
      </c>
      <c r="DM5" s="58">
        <v>41.447899999999997</v>
      </c>
      <c r="DN5" s="81"/>
      <c r="DO5" s="58">
        <v>41.418399999999998</v>
      </c>
      <c r="DP5" s="58"/>
      <c r="DQ5" s="58"/>
      <c r="DR5" s="58"/>
      <c r="DS5" s="58"/>
      <c r="DT5" s="18"/>
      <c r="DU5" s="58">
        <v>41.512999999999998</v>
      </c>
      <c r="DV5" s="58">
        <v>41.519599999999997</v>
      </c>
      <c r="DW5" s="58">
        <v>41.7256</v>
      </c>
      <c r="DX5" s="58">
        <v>41.6661</v>
      </c>
      <c r="DY5" s="58">
        <v>41.618299999999998</v>
      </c>
      <c r="DZ5" s="58">
        <v>41.514499999999998</v>
      </c>
      <c r="EA5" s="58">
        <v>41.411099999999998</v>
      </c>
      <c r="EB5" s="58">
        <v>41.9803</v>
      </c>
      <c r="EC5" s="58">
        <v>41.652700000000003</v>
      </c>
      <c r="ED5" s="58">
        <v>41.447400000000002</v>
      </c>
      <c r="EE5" s="58">
        <v>41.392200000000003</v>
      </c>
      <c r="EF5" s="58">
        <v>42.014400000000002</v>
      </c>
      <c r="EG5" s="58">
        <v>41.2181</v>
      </c>
      <c r="EH5" s="58">
        <v>41.497199999999999</v>
      </c>
      <c r="EI5" s="58">
        <v>42.2119</v>
      </c>
      <c r="EJ5" s="58"/>
      <c r="EK5" s="58"/>
      <c r="EL5" s="58"/>
      <c r="EM5" s="58"/>
      <c r="EN5" s="58"/>
      <c r="EO5" s="18"/>
      <c r="EP5" s="58">
        <v>42.024099999999997</v>
      </c>
      <c r="EQ5" s="58">
        <v>41.642800000000001</v>
      </c>
      <c r="ER5" s="58"/>
      <c r="ES5" s="58">
        <v>41.710599999999999</v>
      </c>
      <c r="ET5" s="58">
        <v>41.813200000000002</v>
      </c>
      <c r="EU5" s="58">
        <v>42.009900000000002</v>
      </c>
      <c r="EV5" s="58">
        <v>41.802799999999998</v>
      </c>
      <c r="EW5" s="58">
        <v>42.160400000000003</v>
      </c>
      <c r="EX5" s="58">
        <v>41.629600000000003</v>
      </c>
      <c r="EY5" s="58">
        <v>41.503399999999999</v>
      </c>
      <c r="EZ5" s="5"/>
      <c r="FA5" s="58">
        <v>41.150500000000001</v>
      </c>
      <c r="FB5" s="58">
        <v>41.373199999999997</v>
      </c>
      <c r="FC5" s="58">
        <v>41.540100000000002</v>
      </c>
      <c r="FD5" s="58">
        <v>41.063600000000001</v>
      </c>
      <c r="FE5" s="58">
        <v>41.267400000000002</v>
      </c>
      <c r="FF5" s="58">
        <v>41.710799999999999</v>
      </c>
      <c r="FG5" s="81"/>
      <c r="FH5" s="5"/>
      <c r="FI5" s="58">
        <v>41.439399999999999</v>
      </c>
      <c r="FJ5" s="58">
        <v>41.354700000000001</v>
      </c>
      <c r="FK5" s="58">
        <v>41.176699999999997</v>
      </c>
      <c r="FL5" s="58">
        <v>40.960500000000003</v>
      </c>
      <c r="FM5" s="58">
        <v>41.467300000000002</v>
      </c>
      <c r="FN5" s="58">
        <v>41.164400000000001</v>
      </c>
      <c r="FO5" s="58">
        <v>41.785200000000003</v>
      </c>
      <c r="FP5" s="58">
        <v>41.5578</v>
      </c>
      <c r="FQ5" s="58">
        <v>41.241999999999997</v>
      </c>
      <c r="FR5" s="58">
        <v>41.421500000000002</v>
      </c>
      <c r="FS5" s="58">
        <v>41.3551</v>
      </c>
      <c r="FT5" s="28"/>
      <c r="FU5" s="48"/>
      <c r="FV5" s="48"/>
      <c r="FW5" s="48"/>
      <c r="HL5" s="48"/>
      <c r="HM5" s="48"/>
      <c r="HN5" s="48"/>
      <c r="HO5" s="48"/>
      <c r="JF5" s="59"/>
      <c r="LE5" s="60"/>
      <c r="MW5" s="59"/>
      <c r="NX5" s="59"/>
      <c r="QO5" s="59"/>
      <c r="SX5" s="59"/>
      <c r="UK5" s="59"/>
      <c r="VV5" s="61"/>
      <c r="WZ5" s="59"/>
      <c r="ZZ5" s="59"/>
      <c r="AAR5" s="59"/>
      <c r="AAZ5" s="59"/>
      <c r="ABH5" s="62"/>
      <c r="ACH5" s="59"/>
      <c r="ACU5" s="59"/>
      <c r="ADB5" s="59"/>
      <c r="ADM5" s="59"/>
      <c r="ADR5" s="59"/>
      <c r="ADW5" s="59"/>
      <c r="AEF5" s="59"/>
    </row>
    <row r="6" spans="1:813" x14ac:dyDescent="0.3">
      <c r="A6" s="70" t="s">
        <v>138</v>
      </c>
      <c r="B6" s="63">
        <v>2.3822000000000001</v>
      </c>
      <c r="C6" s="63">
        <v>2.2307000000000001</v>
      </c>
      <c r="D6" s="63">
        <v>2.3069999999999999</v>
      </c>
      <c r="E6" s="63">
        <v>2.3492999999999999</v>
      </c>
      <c r="F6" s="63">
        <v>2.4539</v>
      </c>
      <c r="G6" s="63">
        <v>2.1863000000000001</v>
      </c>
      <c r="H6" s="63">
        <v>2.3250000000000002</v>
      </c>
      <c r="I6" s="63">
        <v>2.6695000000000002</v>
      </c>
      <c r="J6" s="63">
        <v>2.2259000000000002</v>
      </c>
      <c r="K6" s="71"/>
      <c r="L6" s="63">
        <v>3.1677</v>
      </c>
      <c r="M6" s="63">
        <v>3.1438000000000001</v>
      </c>
      <c r="N6" s="63">
        <v>3.0973999999999999</v>
      </c>
      <c r="O6" s="63">
        <v>3.1446999999999998</v>
      </c>
      <c r="P6" s="63">
        <v>3.0464000000000002</v>
      </c>
      <c r="Q6" s="63">
        <v>3.0767000000000002</v>
      </c>
      <c r="R6" s="63">
        <v>3.1722999999999999</v>
      </c>
      <c r="S6" s="63">
        <v>3.1297999999999999</v>
      </c>
      <c r="T6" s="63">
        <v>3.0640999999999998</v>
      </c>
      <c r="U6" s="63">
        <v>3.0920000000000001</v>
      </c>
      <c r="V6" s="71"/>
      <c r="W6" s="63">
        <v>3.3201000000000001</v>
      </c>
      <c r="X6" s="63"/>
      <c r="Y6" s="63">
        <v>3.3881000000000001</v>
      </c>
      <c r="Z6" s="63">
        <v>3.5446</v>
      </c>
      <c r="AA6" s="63">
        <v>3.1507999999999998</v>
      </c>
      <c r="AB6" s="63">
        <v>3.1400999999999999</v>
      </c>
      <c r="AC6" s="63"/>
      <c r="AD6" s="63">
        <v>3.1575000000000002</v>
      </c>
      <c r="AE6" s="71"/>
      <c r="AF6" s="63">
        <v>2.6894</v>
      </c>
      <c r="AG6" s="63">
        <v>2.6863999999999999</v>
      </c>
      <c r="AH6" s="63">
        <v>2.6055999999999999</v>
      </c>
      <c r="AI6" s="63">
        <v>2.649</v>
      </c>
      <c r="AJ6" s="63">
        <v>2.7410999999999999</v>
      </c>
      <c r="AK6" s="63">
        <v>2.6817000000000002</v>
      </c>
      <c r="AL6" s="63">
        <v>2.6766000000000001</v>
      </c>
      <c r="AM6" s="63">
        <v>2.6374</v>
      </c>
      <c r="AN6" s="71"/>
      <c r="AO6" s="63">
        <v>2.6526000000000001</v>
      </c>
      <c r="AP6" s="63">
        <v>2.8226</v>
      </c>
      <c r="AQ6" s="63">
        <v>2.8816000000000002</v>
      </c>
      <c r="AR6" s="63">
        <v>2.8565</v>
      </c>
      <c r="AS6" s="63">
        <v>2.5478000000000001</v>
      </c>
      <c r="AT6" s="63">
        <v>2.9108000000000001</v>
      </c>
      <c r="AU6" s="77"/>
      <c r="AV6" s="63">
        <v>2.7831000000000001</v>
      </c>
      <c r="AW6" s="63">
        <v>2.7722000000000002</v>
      </c>
      <c r="AX6" s="63">
        <v>3.0022000000000002</v>
      </c>
      <c r="AY6" s="63">
        <v>2.9371999999999998</v>
      </c>
      <c r="AZ6" s="63">
        <v>2.8433999999999999</v>
      </c>
      <c r="BA6" s="71"/>
      <c r="BB6" s="63">
        <v>3.3519999999999999</v>
      </c>
      <c r="BC6" s="63">
        <v>3.4474</v>
      </c>
      <c r="BD6" s="63">
        <v>3.1293000000000002</v>
      </c>
      <c r="BE6" s="77"/>
      <c r="BF6" s="63">
        <v>2.8169</v>
      </c>
      <c r="BG6" s="63">
        <v>3.0373000000000001</v>
      </c>
      <c r="BH6" s="63">
        <v>2.9998999999999998</v>
      </c>
      <c r="BI6" s="63">
        <v>3.0181</v>
      </c>
      <c r="BJ6" s="63">
        <v>3.0848</v>
      </c>
      <c r="BK6" s="63">
        <v>2.9239999999999999</v>
      </c>
      <c r="BL6" s="71"/>
      <c r="BM6" s="63">
        <v>2.8260000000000001</v>
      </c>
      <c r="BN6" s="63">
        <v>2.7454000000000001</v>
      </c>
      <c r="BO6" s="63">
        <v>2.6703999999999999</v>
      </c>
      <c r="BP6" s="63">
        <v>2.7343999999999999</v>
      </c>
      <c r="BQ6" s="63">
        <v>2.7627999999999999</v>
      </c>
      <c r="BR6" s="63">
        <v>2.7572999999999999</v>
      </c>
      <c r="BS6" s="63">
        <v>2.6253000000000002</v>
      </c>
      <c r="BT6" s="63">
        <v>2.6501000000000001</v>
      </c>
      <c r="BU6" s="63">
        <v>2.6716000000000002</v>
      </c>
      <c r="BV6" s="63">
        <v>2.7759</v>
      </c>
      <c r="BW6" s="86"/>
      <c r="BX6" s="63">
        <v>2.7517</v>
      </c>
      <c r="BY6" s="63">
        <v>3.0289999999999999</v>
      </c>
      <c r="BZ6" s="63">
        <v>2.7959000000000001</v>
      </c>
      <c r="CA6" s="63">
        <v>2.6911999999999998</v>
      </c>
      <c r="CB6" s="63">
        <v>2.7513999999999998</v>
      </c>
      <c r="CC6" s="63">
        <v>2.7686000000000002</v>
      </c>
      <c r="CD6" s="63">
        <v>2.9933999999999998</v>
      </c>
      <c r="CE6" s="86"/>
      <c r="CF6" s="63">
        <v>3.0998999999999999</v>
      </c>
      <c r="CG6" s="86"/>
      <c r="CH6" s="63">
        <v>3.0809000000000002</v>
      </c>
      <c r="CI6" s="63"/>
      <c r="CJ6" s="63"/>
      <c r="CK6" s="63"/>
      <c r="CL6" s="63"/>
      <c r="CM6" s="63"/>
      <c r="CN6" s="63"/>
      <c r="CO6" s="72"/>
      <c r="CP6" s="63">
        <v>2.6899000000000002</v>
      </c>
      <c r="CQ6" s="63">
        <v>2.6627999999999998</v>
      </c>
      <c r="CR6" s="63">
        <v>2.8908999999999998</v>
      </c>
      <c r="CS6" s="63">
        <v>2.7892999999999999</v>
      </c>
      <c r="CT6" s="63">
        <v>2.8393000000000002</v>
      </c>
      <c r="CU6" s="77"/>
      <c r="CV6" s="63">
        <v>3.0337999999999998</v>
      </c>
      <c r="CW6" s="63">
        <v>2.7113999999999998</v>
      </c>
      <c r="CX6" s="63">
        <v>2.7079</v>
      </c>
      <c r="CY6" s="63">
        <v>2.6934999999999998</v>
      </c>
      <c r="CZ6" s="63">
        <v>2.6783000000000001</v>
      </c>
      <c r="DA6" s="63">
        <v>2.7561</v>
      </c>
      <c r="DB6" s="63">
        <v>2.7031999999999998</v>
      </c>
      <c r="DC6" s="63">
        <v>3.0488</v>
      </c>
      <c r="DD6" s="63">
        <v>2.9165999999999999</v>
      </c>
      <c r="DE6" s="63">
        <v>2.7042999999999999</v>
      </c>
      <c r="DF6" s="72"/>
      <c r="DG6" s="63"/>
      <c r="DH6" s="63">
        <v>2.7136</v>
      </c>
      <c r="DI6" s="63">
        <v>2.8818000000000001</v>
      </c>
      <c r="DJ6" s="63">
        <v>2.7444999999999999</v>
      </c>
      <c r="DK6" s="63">
        <v>2.7677999999999998</v>
      </c>
      <c r="DL6" s="63">
        <v>2.7770000000000001</v>
      </c>
      <c r="DM6" s="63">
        <v>3.1242999999999999</v>
      </c>
      <c r="DN6" s="77"/>
      <c r="DO6" s="63">
        <v>2.7621000000000002</v>
      </c>
      <c r="DP6" s="63"/>
      <c r="DQ6" s="63"/>
      <c r="DR6" s="63"/>
      <c r="DS6" s="63"/>
      <c r="DT6" s="20"/>
      <c r="DU6" s="63">
        <v>2.8294000000000001</v>
      </c>
      <c r="DV6" s="63">
        <v>2.9790999999999999</v>
      </c>
      <c r="DW6" s="63">
        <v>3.0123000000000002</v>
      </c>
      <c r="DX6" s="63">
        <v>2.9363999999999999</v>
      </c>
      <c r="DY6" s="63">
        <v>2.9838</v>
      </c>
      <c r="DZ6" s="63">
        <v>2.9397000000000002</v>
      </c>
      <c r="EA6" s="63">
        <v>2.9643000000000002</v>
      </c>
      <c r="EB6" s="63">
        <v>2.9967000000000001</v>
      </c>
      <c r="EC6" s="63">
        <v>2.9441999999999999</v>
      </c>
      <c r="ED6" s="63">
        <v>2.9142000000000001</v>
      </c>
      <c r="EE6" s="63">
        <v>2.9152</v>
      </c>
      <c r="EF6" s="63">
        <v>2.9138999999999999</v>
      </c>
      <c r="EG6" s="63">
        <v>2.8498000000000001</v>
      </c>
      <c r="EH6" s="63">
        <v>2.9676</v>
      </c>
      <c r="EI6" s="63">
        <v>2.9477000000000002</v>
      </c>
      <c r="EJ6" s="63"/>
      <c r="EK6" s="63"/>
      <c r="EL6" s="63"/>
      <c r="EM6" s="63"/>
      <c r="EN6" s="63"/>
      <c r="EO6" s="20"/>
      <c r="EP6" s="63">
        <v>3.5445000000000002</v>
      </c>
      <c r="EQ6" s="63">
        <v>4.1558000000000002</v>
      </c>
      <c r="ER6" s="63"/>
      <c r="ES6" s="63">
        <v>3.5468000000000002</v>
      </c>
      <c r="ET6" s="63">
        <v>3.4295</v>
      </c>
      <c r="EU6" s="63">
        <v>3.4687999999999999</v>
      </c>
      <c r="EV6" s="63">
        <v>3.8628</v>
      </c>
      <c r="EW6" s="63">
        <v>4.0346000000000002</v>
      </c>
      <c r="EX6" s="63">
        <v>4.3071999999999999</v>
      </c>
      <c r="EY6" s="63">
        <v>4.2892999999999999</v>
      </c>
      <c r="EZ6" s="71"/>
      <c r="FA6" s="63">
        <v>2.8003999999999998</v>
      </c>
      <c r="FB6" s="63">
        <v>2.7168000000000001</v>
      </c>
      <c r="FC6" s="63">
        <v>2.9420999999999999</v>
      </c>
      <c r="FD6" s="63">
        <v>2.7797999999999998</v>
      </c>
      <c r="FE6" s="63">
        <v>2.7</v>
      </c>
      <c r="FF6" s="63">
        <v>3.0684999999999998</v>
      </c>
      <c r="FG6" s="77"/>
      <c r="FH6" s="71"/>
      <c r="FI6" s="63">
        <v>2.4548000000000001</v>
      </c>
      <c r="FJ6" s="63">
        <v>2.7477</v>
      </c>
      <c r="FK6" s="63">
        <v>2.6751999999999998</v>
      </c>
      <c r="FL6" s="63">
        <v>2.5097</v>
      </c>
      <c r="FM6" s="63">
        <v>2.6474000000000002</v>
      </c>
      <c r="FN6" s="63">
        <v>2.6103000000000001</v>
      </c>
      <c r="FO6" s="63">
        <v>2.4192999999999998</v>
      </c>
      <c r="FP6" s="63">
        <v>2.6282999999999999</v>
      </c>
      <c r="FQ6" s="63">
        <v>2.7136</v>
      </c>
      <c r="FR6" s="63">
        <v>2.5257000000000001</v>
      </c>
      <c r="FS6" s="63">
        <v>2.4931000000000001</v>
      </c>
      <c r="FT6" s="69"/>
    </row>
    <row r="7" spans="1:813" x14ac:dyDescent="0.3">
      <c r="A7" s="70" t="s">
        <v>139</v>
      </c>
      <c r="B7" s="63">
        <v>0.2621</v>
      </c>
      <c r="C7" s="63">
        <v>0.31340000000000001</v>
      </c>
      <c r="D7" s="63">
        <v>0.26229999999999998</v>
      </c>
      <c r="E7" s="63">
        <v>0.23630000000000001</v>
      </c>
      <c r="F7" s="63">
        <v>0.1749</v>
      </c>
      <c r="G7" s="63">
        <v>0.29139999999999999</v>
      </c>
      <c r="H7" s="63">
        <v>0.26779999999999998</v>
      </c>
      <c r="I7" s="63">
        <v>0.24229999999999999</v>
      </c>
      <c r="J7" s="63">
        <v>0.2888</v>
      </c>
      <c r="K7" s="71"/>
      <c r="L7" s="63">
        <v>0.26989999999999997</v>
      </c>
      <c r="M7" s="63">
        <v>0.26540000000000002</v>
      </c>
      <c r="N7" s="63">
        <v>0.35210000000000002</v>
      </c>
      <c r="O7" s="63">
        <v>0.22889999999999999</v>
      </c>
      <c r="P7" s="63">
        <v>0.35449999999999998</v>
      </c>
      <c r="Q7" s="63">
        <v>0.34860000000000002</v>
      </c>
      <c r="R7" s="63">
        <v>0.21279999999999999</v>
      </c>
      <c r="S7" s="63">
        <v>0.34150000000000003</v>
      </c>
      <c r="T7" s="63">
        <v>0.32679999999999998</v>
      </c>
      <c r="U7" s="63">
        <v>0.34239999999999998</v>
      </c>
      <c r="V7" s="71"/>
      <c r="W7" s="63">
        <v>7.9299999999999995E-2</v>
      </c>
      <c r="X7" s="63"/>
      <c r="Y7" s="63">
        <v>6.2100000000000002E-2</v>
      </c>
      <c r="Z7" s="63">
        <v>6.83E-2</v>
      </c>
      <c r="AA7" s="63">
        <v>7.0199999999999999E-2</v>
      </c>
      <c r="AB7" s="63">
        <v>7.4499999999999997E-2</v>
      </c>
      <c r="AC7" s="63"/>
      <c r="AD7" s="63">
        <v>9.1700000000000004E-2</v>
      </c>
      <c r="AE7" s="71"/>
      <c r="AF7" s="63">
        <v>0.38379999999999997</v>
      </c>
      <c r="AG7" s="63">
        <v>0.44180000000000003</v>
      </c>
      <c r="AH7" s="63">
        <v>0.51490000000000002</v>
      </c>
      <c r="AI7" s="63">
        <v>0.4758</v>
      </c>
      <c r="AJ7" s="63">
        <v>0.32440000000000002</v>
      </c>
      <c r="AK7" s="63">
        <v>0.4466</v>
      </c>
      <c r="AL7" s="63">
        <v>0.42070000000000002</v>
      </c>
      <c r="AM7" s="63">
        <v>0.41260000000000002</v>
      </c>
      <c r="AN7" s="71"/>
      <c r="AO7" s="63">
        <v>0.22919999999999999</v>
      </c>
      <c r="AP7" s="63">
        <v>0.21310000000000001</v>
      </c>
      <c r="AQ7" s="63">
        <v>0.20419999999999999</v>
      </c>
      <c r="AR7" s="63">
        <v>0.20200000000000001</v>
      </c>
      <c r="AS7" s="63">
        <v>0.52010000000000001</v>
      </c>
      <c r="AT7" s="63">
        <v>0.1885</v>
      </c>
      <c r="AU7" s="77"/>
      <c r="AV7" s="63">
        <v>0.20280000000000001</v>
      </c>
      <c r="AW7" s="63">
        <v>0.20730000000000001</v>
      </c>
      <c r="AX7" s="63">
        <v>0.19370000000000001</v>
      </c>
      <c r="AY7" s="63">
        <v>0.18640000000000001</v>
      </c>
      <c r="AZ7" s="63">
        <v>0.2014</v>
      </c>
      <c r="BA7" s="71"/>
      <c r="BB7" s="63">
        <v>0.26540000000000002</v>
      </c>
      <c r="BC7" s="63">
        <v>0.21970000000000001</v>
      </c>
      <c r="BD7" s="63">
        <v>0.2263</v>
      </c>
      <c r="BE7" s="77"/>
      <c r="BF7" s="63">
        <v>0.19969999999999999</v>
      </c>
      <c r="BG7" s="63">
        <v>0.19489999999999999</v>
      </c>
      <c r="BH7" s="63">
        <v>0.18029999999999999</v>
      </c>
      <c r="BI7" s="63">
        <v>0.1477</v>
      </c>
      <c r="BJ7" s="63">
        <v>0.17760000000000001</v>
      </c>
      <c r="BK7" s="63">
        <v>0.22470000000000001</v>
      </c>
      <c r="BL7" s="71"/>
      <c r="BM7" s="63">
        <v>0.23980000000000001</v>
      </c>
      <c r="BN7" s="63">
        <v>0.25469999999999998</v>
      </c>
      <c r="BO7" s="63">
        <v>0.26479999999999998</v>
      </c>
      <c r="BP7" s="63">
        <v>0.25940000000000002</v>
      </c>
      <c r="BQ7" s="63">
        <v>0.27960000000000002</v>
      </c>
      <c r="BR7" s="63">
        <v>0.246</v>
      </c>
      <c r="BS7" s="63">
        <v>0.27760000000000001</v>
      </c>
      <c r="BT7" s="63">
        <v>0.25740000000000002</v>
      </c>
      <c r="BU7" s="63">
        <v>0.28129999999999999</v>
      </c>
      <c r="BV7" s="63">
        <v>0.25390000000000001</v>
      </c>
      <c r="BW7" s="86"/>
      <c r="BX7" s="63">
        <v>0.28039999999999998</v>
      </c>
      <c r="BY7" s="63">
        <v>0.1845</v>
      </c>
      <c r="BZ7" s="63">
        <v>0.27779999999999999</v>
      </c>
      <c r="CA7" s="63">
        <v>0.26540000000000002</v>
      </c>
      <c r="CB7" s="63">
        <v>0.25190000000000001</v>
      </c>
      <c r="CC7" s="63">
        <v>0.26350000000000001</v>
      </c>
      <c r="CD7" s="63">
        <v>0.2626</v>
      </c>
      <c r="CE7" s="86"/>
      <c r="CF7" s="63">
        <v>0.26600000000000001</v>
      </c>
      <c r="CG7" s="86"/>
      <c r="CH7" s="63">
        <v>0.1686</v>
      </c>
      <c r="CI7" s="63"/>
      <c r="CJ7" s="63"/>
      <c r="CK7" s="63"/>
      <c r="CL7" s="63"/>
      <c r="CM7" s="63"/>
      <c r="CN7" s="63"/>
      <c r="CO7" s="72"/>
      <c r="CP7" s="63">
        <v>0.2253</v>
      </c>
      <c r="CQ7" s="63">
        <v>0.2051</v>
      </c>
      <c r="CR7" s="63">
        <v>0.20880000000000001</v>
      </c>
      <c r="CS7" s="63">
        <v>0.18759999999999999</v>
      </c>
      <c r="CT7" s="63">
        <v>0.21079999999999999</v>
      </c>
      <c r="CU7" s="77"/>
      <c r="CV7" s="63">
        <v>0.12590000000000001</v>
      </c>
      <c r="CW7" s="63">
        <v>0.25040000000000001</v>
      </c>
      <c r="CX7" s="63">
        <v>0.2099</v>
      </c>
      <c r="CY7" s="63">
        <v>0.2283</v>
      </c>
      <c r="CZ7" s="63">
        <v>0.2445</v>
      </c>
      <c r="DA7" s="63">
        <v>0.24679999999999999</v>
      </c>
      <c r="DB7" s="63">
        <v>0.23749999999999999</v>
      </c>
      <c r="DC7" s="63">
        <v>0.16930000000000001</v>
      </c>
      <c r="DD7" s="63">
        <v>0.24959999999999999</v>
      </c>
      <c r="DE7" s="63">
        <v>0.22750000000000001</v>
      </c>
      <c r="DF7" s="72"/>
      <c r="DG7" s="63"/>
      <c r="DH7" s="63">
        <v>0.35120000000000001</v>
      </c>
      <c r="DI7" s="63">
        <v>0.2702</v>
      </c>
      <c r="DJ7" s="63">
        <v>0.34439999999999998</v>
      </c>
      <c r="DK7" s="63">
        <v>0.33150000000000002</v>
      </c>
      <c r="DL7" s="63">
        <v>0.31380000000000002</v>
      </c>
      <c r="DM7" s="63">
        <v>0.35830000000000001</v>
      </c>
      <c r="DN7" s="77"/>
      <c r="DO7" s="63">
        <v>0.27100000000000002</v>
      </c>
      <c r="DP7" s="63"/>
      <c r="DQ7" s="63"/>
      <c r="DR7" s="63"/>
      <c r="DS7" s="63"/>
      <c r="DT7" s="20"/>
      <c r="DU7" s="63">
        <v>3.9E-2</v>
      </c>
      <c r="DV7" s="63">
        <v>3.7900000000000003E-2</v>
      </c>
      <c r="DW7" s="63">
        <v>3.9800000000000002E-2</v>
      </c>
      <c r="DX7" s="63">
        <v>4.7500000000000001E-2</v>
      </c>
      <c r="DY7" s="63">
        <v>3.8399999999999997E-2</v>
      </c>
      <c r="DZ7" s="63">
        <v>3.7999999999999999E-2</v>
      </c>
      <c r="EA7" s="63">
        <v>3.7600000000000001E-2</v>
      </c>
      <c r="EB7" s="63">
        <v>4.99E-2</v>
      </c>
      <c r="EC7" s="63">
        <v>4.1099999999999998E-2</v>
      </c>
      <c r="ED7" s="63">
        <v>5.0099999999999999E-2</v>
      </c>
      <c r="EE7" s="63">
        <v>4.4200000000000003E-2</v>
      </c>
      <c r="EF7" s="63">
        <v>2.8299999999999999E-2</v>
      </c>
      <c r="EG7" s="63">
        <v>4.7500000000000001E-2</v>
      </c>
      <c r="EH7" s="63">
        <v>4.8899999999999999E-2</v>
      </c>
      <c r="EI7" s="63">
        <v>3.5700000000000003E-2</v>
      </c>
      <c r="EJ7" s="63"/>
      <c r="EK7" s="63"/>
      <c r="EL7" s="63"/>
      <c r="EM7" s="63"/>
      <c r="EN7" s="63"/>
      <c r="EO7" s="20"/>
      <c r="EP7" s="63">
        <v>1.7299999999999999E-2</v>
      </c>
      <c r="EQ7" s="63">
        <v>1.32E-2</v>
      </c>
      <c r="ER7" s="63"/>
      <c r="ES7" s="63">
        <v>3.2099999999999997E-2</v>
      </c>
      <c r="ET7" s="63">
        <v>1.23E-2</v>
      </c>
      <c r="EU7" s="63">
        <v>2.7799999999999998E-2</v>
      </c>
      <c r="EV7" s="63">
        <v>1.24E-2</v>
      </c>
      <c r="EW7" s="63">
        <v>1.0200000000000001E-2</v>
      </c>
      <c r="EX7" s="63">
        <v>2.98E-2</v>
      </c>
      <c r="EY7" s="63">
        <v>3.1600000000000003E-2</v>
      </c>
      <c r="EZ7" s="71"/>
      <c r="FA7" s="63">
        <v>0.17369999999999999</v>
      </c>
      <c r="FB7" s="63">
        <v>0.188</v>
      </c>
      <c r="FC7" s="63">
        <v>0.16139999999999999</v>
      </c>
      <c r="FD7" s="63">
        <v>0.14760000000000001</v>
      </c>
      <c r="FE7" s="63">
        <v>0.1532</v>
      </c>
      <c r="FF7" s="63">
        <v>0.13669999999999999</v>
      </c>
      <c r="FG7" s="77"/>
      <c r="FH7" s="71"/>
      <c r="FI7" s="63">
        <v>0.22889999999999999</v>
      </c>
      <c r="FJ7" s="63">
        <v>0.19289999999999999</v>
      </c>
      <c r="FK7" s="63">
        <v>0.1784</v>
      </c>
      <c r="FL7" s="63">
        <v>0.22570000000000001</v>
      </c>
      <c r="FM7" s="63">
        <v>0.19450000000000001</v>
      </c>
      <c r="FN7" s="63">
        <v>0.1943</v>
      </c>
      <c r="FO7" s="63">
        <v>0.27039999999999997</v>
      </c>
      <c r="FP7" s="63">
        <v>0.20230000000000001</v>
      </c>
      <c r="FQ7" s="63">
        <v>0.17449999999999999</v>
      </c>
      <c r="FR7" s="63">
        <v>0.22700000000000001</v>
      </c>
      <c r="FS7" s="63">
        <v>0.2283</v>
      </c>
      <c r="FT7" s="69"/>
      <c r="FU7" s="48"/>
      <c r="FV7" s="48"/>
      <c r="FW7" s="48"/>
      <c r="HL7" s="48"/>
      <c r="HM7" s="48"/>
      <c r="HN7" s="48"/>
      <c r="HO7" s="48"/>
    </row>
    <row r="8" spans="1:813" x14ac:dyDescent="0.3">
      <c r="A8" s="70" t="s">
        <v>140</v>
      </c>
      <c r="B8" s="65">
        <v>422.86245353159853</v>
      </c>
      <c r="C8" s="65">
        <v>350.8364312267658</v>
      </c>
      <c r="D8" s="65">
        <v>501.08426270136306</v>
      </c>
      <c r="E8" s="65">
        <v>408.14745972738535</v>
      </c>
      <c r="F8" s="65">
        <v>580.85501858736063</v>
      </c>
      <c r="G8" s="65">
        <v>439.12639405204465</v>
      </c>
      <c r="H8" s="65">
        <v>367.8748451053284</v>
      </c>
      <c r="I8" s="65">
        <v>291.20198265179681</v>
      </c>
      <c r="J8" s="65">
        <v>559.16976456009922</v>
      </c>
      <c r="K8" s="15"/>
      <c r="L8" s="65">
        <v>243</v>
      </c>
      <c r="M8" s="65">
        <v>407</v>
      </c>
      <c r="N8" s="65">
        <v>153</v>
      </c>
      <c r="O8" s="65">
        <v>259</v>
      </c>
      <c r="P8" s="65">
        <v>437</v>
      </c>
      <c r="Q8" s="65">
        <v>445</v>
      </c>
      <c r="R8" s="65">
        <v>380</v>
      </c>
      <c r="S8" s="65">
        <v>210</v>
      </c>
      <c r="T8" s="65">
        <v>295</v>
      </c>
      <c r="U8" s="65">
        <v>391</v>
      </c>
      <c r="V8" s="15"/>
      <c r="W8" s="65">
        <v>153.34572490706321</v>
      </c>
      <c r="X8" s="65"/>
      <c r="Y8" s="65" t="s">
        <v>62</v>
      </c>
      <c r="Z8" s="65">
        <v>121.59231722428748</v>
      </c>
      <c r="AA8" s="65">
        <v>148.6988847583643</v>
      </c>
      <c r="AB8" s="65" t="s">
        <v>62</v>
      </c>
      <c r="AC8" s="65"/>
      <c r="AD8" s="65" t="s">
        <v>62</v>
      </c>
      <c r="AF8" s="65">
        <v>179.67781908302356</v>
      </c>
      <c r="AG8" s="65">
        <v>293.52540272614624</v>
      </c>
      <c r="AH8" s="65">
        <v>195.94175960346965</v>
      </c>
      <c r="AI8" s="65">
        <v>352.38537794299879</v>
      </c>
      <c r="AJ8" s="65">
        <v>212.20570012391576</v>
      </c>
      <c r="AK8" s="65">
        <v>272.61462205700127</v>
      </c>
      <c r="AL8" s="65">
        <v>411.24535315985139</v>
      </c>
      <c r="AM8" s="65">
        <v>438.35192069392815</v>
      </c>
      <c r="AN8" s="15"/>
      <c r="AO8" s="65">
        <v>427.50929368029745</v>
      </c>
      <c r="AP8" s="65">
        <v>378.71747211895917</v>
      </c>
      <c r="AQ8" s="65">
        <v>528.96530359355643</v>
      </c>
      <c r="AR8" s="65">
        <v>397.30483271375465</v>
      </c>
      <c r="AS8" s="65">
        <v>448.42007434944242</v>
      </c>
      <c r="AT8" s="65">
        <v>283.45724907063197</v>
      </c>
      <c r="AU8" s="65"/>
      <c r="AV8" s="65">
        <v>223.04832713754649</v>
      </c>
      <c r="AW8" s="65">
        <v>343.09169764560102</v>
      </c>
      <c r="AX8" s="65">
        <v>295.84882280049567</v>
      </c>
      <c r="AY8" s="65">
        <v>382.58983890954153</v>
      </c>
      <c r="AZ8" s="65">
        <v>401.95167286245356</v>
      </c>
      <c r="BA8" s="15"/>
      <c r="BB8" s="65">
        <v>226.14622057001242</v>
      </c>
      <c r="BC8" s="65">
        <v>337.67038413878561</v>
      </c>
      <c r="BD8" s="65">
        <v>291.20198265179681</v>
      </c>
      <c r="BE8" s="65"/>
      <c r="BF8" s="65">
        <v>408.92193308550185</v>
      </c>
      <c r="BG8" s="65">
        <v>340.76827757125159</v>
      </c>
      <c r="BH8" s="65">
        <v>378.71747211895917</v>
      </c>
      <c r="BI8" s="65">
        <v>207.55885997521688</v>
      </c>
      <c r="BJ8" s="65">
        <v>221.4993804213135</v>
      </c>
      <c r="BK8" s="65">
        <v>246.28252788104092</v>
      </c>
      <c r="BL8" s="15"/>
      <c r="BM8" s="65">
        <v>877</v>
      </c>
      <c r="BN8" s="65">
        <v>817</v>
      </c>
      <c r="BO8" s="65">
        <v>944</v>
      </c>
      <c r="BP8" s="65">
        <v>654</v>
      </c>
      <c r="BQ8" s="65">
        <v>691</v>
      </c>
      <c r="BR8" s="65">
        <v>848</v>
      </c>
      <c r="BS8" s="65">
        <v>864.99999999999989</v>
      </c>
      <c r="BT8" s="65">
        <v>748</v>
      </c>
      <c r="BU8" s="65">
        <v>994</v>
      </c>
      <c r="BV8" s="65">
        <v>808</v>
      </c>
      <c r="BW8" s="65"/>
      <c r="BX8" s="65">
        <v>741</v>
      </c>
      <c r="BY8" s="65">
        <v>840.99999999999989</v>
      </c>
      <c r="BZ8" s="65">
        <v>940</v>
      </c>
      <c r="CA8" s="65">
        <v>811</v>
      </c>
      <c r="CB8" s="65">
        <v>907</v>
      </c>
      <c r="CC8" s="65">
        <v>1044</v>
      </c>
      <c r="CD8" s="65">
        <v>751</v>
      </c>
      <c r="CE8" s="65"/>
      <c r="CF8" s="65">
        <v>889.00000000000011</v>
      </c>
      <c r="CG8" s="65"/>
      <c r="CH8" s="65">
        <v>675.99999999999989</v>
      </c>
      <c r="CI8" s="65"/>
      <c r="CJ8" s="65"/>
      <c r="CK8" s="65"/>
      <c r="CL8" s="65"/>
      <c r="CM8" s="65"/>
      <c r="CN8" s="65"/>
      <c r="CO8" s="87"/>
      <c r="CP8" s="65">
        <v>770</v>
      </c>
      <c r="CQ8" s="65">
        <v>592</v>
      </c>
      <c r="CR8" s="65">
        <v>704</v>
      </c>
      <c r="CS8" s="65">
        <v>645</v>
      </c>
      <c r="CT8" s="65">
        <v>864</v>
      </c>
      <c r="CU8" s="65"/>
      <c r="CV8" s="65">
        <v>470</v>
      </c>
      <c r="CW8" s="65">
        <v>741</v>
      </c>
      <c r="CX8" s="65">
        <v>699</v>
      </c>
      <c r="CY8" s="65">
        <v>662</v>
      </c>
      <c r="CZ8" s="65">
        <v>827</v>
      </c>
      <c r="DA8" s="65">
        <v>682</v>
      </c>
      <c r="DB8" s="65">
        <v>956.99999999999989</v>
      </c>
      <c r="DC8" s="65">
        <v>489</v>
      </c>
      <c r="DD8" s="65">
        <v>581</v>
      </c>
      <c r="DE8" s="65">
        <v>559</v>
      </c>
      <c r="DF8" s="15"/>
      <c r="DG8" s="88"/>
      <c r="DH8" s="65">
        <v>646.99999999999989</v>
      </c>
      <c r="DI8" s="65">
        <v>653</v>
      </c>
      <c r="DJ8" s="65">
        <v>971.00000000000011</v>
      </c>
      <c r="DK8" s="65">
        <v>915</v>
      </c>
      <c r="DL8" s="65">
        <v>587</v>
      </c>
      <c r="DM8" s="65">
        <v>803</v>
      </c>
      <c r="DN8" s="65"/>
      <c r="DO8" s="65">
        <v>817</v>
      </c>
      <c r="DP8" s="65"/>
      <c r="DQ8" s="65"/>
      <c r="DR8" s="65"/>
      <c r="DS8" s="65"/>
      <c r="DT8" s="15"/>
      <c r="DU8" s="65">
        <v>515</v>
      </c>
      <c r="DV8" s="65">
        <v>584</v>
      </c>
      <c r="DW8" s="65">
        <v>637.00000000000011</v>
      </c>
      <c r="DX8" s="65">
        <v>579</v>
      </c>
      <c r="DY8" s="65">
        <v>641</v>
      </c>
      <c r="DZ8" s="65">
        <v>461</v>
      </c>
      <c r="EA8" s="65">
        <v>827</v>
      </c>
      <c r="EB8" s="65">
        <v>644</v>
      </c>
      <c r="EC8" s="65">
        <v>497.99999999999994</v>
      </c>
      <c r="ED8" s="65">
        <v>734.00000000000011</v>
      </c>
      <c r="EE8" s="65">
        <v>378</v>
      </c>
      <c r="EF8" s="65">
        <v>208.99999999999997</v>
      </c>
      <c r="EG8" s="65">
        <v>561</v>
      </c>
      <c r="EH8" s="65">
        <v>677</v>
      </c>
      <c r="EI8" s="65">
        <v>578</v>
      </c>
      <c r="EJ8" s="65"/>
      <c r="EK8" s="65"/>
      <c r="EL8" s="65"/>
      <c r="EM8" s="65"/>
      <c r="EN8" s="65"/>
      <c r="EO8" s="15"/>
      <c r="EP8" s="65">
        <v>1176</v>
      </c>
      <c r="EQ8" s="65">
        <v>1205</v>
      </c>
      <c r="ER8" s="65"/>
      <c r="ES8" s="65">
        <v>1127</v>
      </c>
      <c r="ET8" s="65">
        <v>1377</v>
      </c>
      <c r="EU8" s="65">
        <v>658</v>
      </c>
      <c r="EV8" s="65">
        <v>1686</v>
      </c>
      <c r="EW8" s="65">
        <v>1441</v>
      </c>
      <c r="EX8" s="65">
        <v>1530</v>
      </c>
      <c r="EY8" s="65">
        <v>1129</v>
      </c>
      <c r="EZ8" s="15"/>
      <c r="FA8" s="65">
        <v>1824.6592317224288</v>
      </c>
      <c r="FB8" s="65">
        <v>2099.5972738537798</v>
      </c>
      <c r="FC8" s="65">
        <v>2090.3035935563817</v>
      </c>
      <c r="FD8" s="65">
        <v>2030.6691449814127</v>
      </c>
      <c r="FE8" s="65">
        <v>2035.3159851301114</v>
      </c>
      <c r="FF8" s="65">
        <v>1692.998760842627</v>
      </c>
      <c r="FG8" s="65"/>
      <c r="FH8" s="15"/>
      <c r="FI8" s="65">
        <v>837.98017348203234</v>
      </c>
      <c r="FJ8" s="65">
        <v>975.83643122676585</v>
      </c>
      <c r="FK8" s="65">
        <v>967.31722428748458</v>
      </c>
      <c r="FL8" s="65">
        <v>711.74101610904586</v>
      </c>
      <c r="FM8" s="65">
        <v>685.40892193308559</v>
      </c>
      <c r="FN8" s="65">
        <v>770.60099132589846</v>
      </c>
      <c r="FO8" s="65">
        <v>836.43122676579935</v>
      </c>
      <c r="FP8" s="65">
        <v>731.87732342007439</v>
      </c>
      <c r="FQ8" s="65">
        <v>625</v>
      </c>
      <c r="FR8" s="65">
        <v>763.63073110285006</v>
      </c>
      <c r="FS8" s="65">
        <v>767.50309789343248</v>
      </c>
      <c r="FT8" s="80"/>
      <c r="FV8" s="48"/>
      <c r="FW8" s="48"/>
      <c r="FX8" s="48"/>
      <c r="HM8" s="48"/>
      <c r="HN8" s="48"/>
      <c r="HO8" s="48"/>
      <c r="HP8" s="48"/>
      <c r="JG8" s="59"/>
      <c r="LF8" s="60"/>
      <c r="MX8" s="59"/>
      <c r="NY8" s="59"/>
      <c r="QP8" s="59"/>
      <c r="SY8" s="59"/>
      <c r="UL8" s="59"/>
      <c r="VW8" s="61"/>
      <c r="XA8" s="59"/>
      <c r="AAA8" s="59"/>
      <c r="AAS8" s="59"/>
      <c r="ABA8" s="59"/>
      <c r="ABI8" s="62"/>
      <c r="ACI8" s="59"/>
      <c r="ACV8" s="59"/>
      <c r="ADC8" s="59"/>
      <c r="ADN8" s="59"/>
      <c r="ADS8" s="59"/>
      <c r="ADX8" s="59"/>
      <c r="AEG8" s="59"/>
    </row>
    <row r="9" spans="1:813" s="57" customFormat="1" x14ac:dyDescent="0.3">
      <c r="A9" s="55" t="s">
        <v>141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3"/>
      <c r="M9" s="83"/>
      <c r="N9" s="83"/>
      <c r="O9" s="83"/>
      <c r="P9" s="83"/>
      <c r="Q9" s="83"/>
      <c r="R9" s="83"/>
      <c r="S9" s="74"/>
      <c r="T9" s="74"/>
      <c r="U9" s="74"/>
      <c r="V9" s="83"/>
      <c r="W9" s="82"/>
      <c r="X9" s="82"/>
      <c r="Y9" s="82"/>
      <c r="Z9" s="82"/>
      <c r="AA9" s="82"/>
      <c r="AB9" s="82"/>
      <c r="AC9" s="82"/>
      <c r="AD9" s="82"/>
      <c r="AE9" s="82"/>
      <c r="AF9" s="83"/>
      <c r="AG9" s="83"/>
      <c r="AH9" s="83"/>
      <c r="AI9" s="74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9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74"/>
      <c r="BS9" s="83"/>
      <c r="BT9" s="83"/>
      <c r="BU9" s="83"/>
      <c r="BV9" s="83"/>
      <c r="BW9" s="83"/>
      <c r="BX9" s="83"/>
      <c r="BY9" s="83"/>
      <c r="BZ9" s="83"/>
      <c r="CA9" s="83"/>
      <c r="CB9" s="83"/>
      <c r="CC9" s="83"/>
      <c r="CD9" s="83"/>
      <c r="CE9" s="83"/>
      <c r="CF9" s="83"/>
      <c r="CG9" s="83"/>
      <c r="CH9" s="83"/>
      <c r="CI9" s="83"/>
      <c r="CJ9" s="74"/>
      <c r="CK9" s="83"/>
      <c r="CL9" s="83"/>
      <c r="CM9" s="83"/>
      <c r="CN9" s="83"/>
      <c r="CO9" s="83"/>
      <c r="CP9" s="74"/>
      <c r="CQ9" s="74"/>
      <c r="CR9" s="74"/>
      <c r="CS9" s="74"/>
      <c r="CT9" s="74"/>
      <c r="CU9" s="74"/>
      <c r="CV9" s="74"/>
      <c r="CW9" s="74"/>
      <c r="CX9" s="83"/>
      <c r="CY9" s="83"/>
      <c r="CZ9" s="83"/>
      <c r="DA9" s="83"/>
      <c r="DB9" s="83"/>
      <c r="DC9" s="89"/>
      <c r="DD9" s="83"/>
      <c r="DE9" s="83"/>
      <c r="DF9" s="83"/>
      <c r="DG9" s="83"/>
      <c r="DH9" s="83"/>
      <c r="DI9" s="83"/>
      <c r="DJ9" s="83"/>
      <c r="DK9" s="83"/>
      <c r="DL9" s="83"/>
      <c r="DM9" s="83"/>
      <c r="DN9" s="83"/>
      <c r="DO9" s="74"/>
      <c r="DP9" s="83"/>
      <c r="DQ9" s="83"/>
      <c r="DR9" s="83"/>
      <c r="DS9" s="83"/>
      <c r="DT9" s="83"/>
      <c r="DU9" s="83"/>
      <c r="DV9" s="83"/>
      <c r="DW9" s="83"/>
      <c r="DX9" s="74"/>
      <c r="DY9" s="83"/>
      <c r="DZ9" s="83"/>
      <c r="EA9" s="83"/>
      <c r="EB9" s="83"/>
      <c r="EC9" s="83"/>
      <c r="ED9" s="83"/>
      <c r="EE9" s="83"/>
      <c r="EF9" s="83"/>
      <c r="EG9" s="83"/>
      <c r="EH9" s="83"/>
      <c r="EI9" s="83"/>
      <c r="EJ9" s="83"/>
      <c r="EK9" s="83"/>
      <c r="EL9" s="83"/>
      <c r="EM9" s="83"/>
      <c r="EN9" s="74"/>
      <c r="EO9" s="74"/>
      <c r="EP9" s="83"/>
      <c r="EQ9" s="83"/>
      <c r="ER9" s="83"/>
      <c r="ES9" s="83"/>
      <c r="ET9" s="83"/>
      <c r="EU9" s="74"/>
      <c r="EV9" s="83"/>
      <c r="EW9" s="83"/>
      <c r="EX9" s="83"/>
      <c r="EY9" s="83"/>
      <c r="EZ9" s="83"/>
      <c r="FA9" s="83"/>
      <c r="FB9" s="83"/>
      <c r="FC9" s="83"/>
      <c r="FD9" s="83"/>
      <c r="FE9" s="83"/>
      <c r="FF9" s="89"/>
      <c r="FG9" s="89"/>
      <c r="FH9" s="93"/>
      <c r="FI9" s="82"/>
      <c r="FJ9" s="82"/>
      <c r="FK9" s="82"/>
      <c r="FL9" s="82"/>
      <c r="FM9" s="82"/>
      <c r="FN9" s="82"/>
      <c r="FO9" s="82"/>
      <c r="FP9" s="82"/>
      <c r="FQ9" s="82"/>
      <c r="FR9" s="82"/>
      <c r="FS9" s="82"/>
      <c r="LE9" s="66"/>
      <c r="VV9" s="53"/>
      <c r="ABH9" s="54"/>
    </row>
    <row r="10" spans="1:813" x14ac:dyDescent="0.3">
      <c r="A10" s="38" t="s">
        <v>0</v>
      </c>
      <c r="B10" s="52" t="s">
        <v>730</v>
      </c>
    </row>
    <row r="11" spans="1:813" x14ac:dyDescent="0.3">
      <c r="A11" s="70" t="s">
        <v>142</v>
      </c>
      <c r="B11" s="90"/>
      <c r="C11" s="90"/>
      <c r="D11" s="90"/>
      <c r="E11" s="90"/>
      <c r="F11" s="90"/>
      <c r="G11" s="90"/>
      <c r="H11" s="90"/>
      <c r="I11" s="90"/>
      <c r="J11" s="90"/>
      <c r="K11" s="71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71"/>
      <c r="W11" s="90"/>
      <c r="X11" s="90"/>
      <c r="Y11" s="90"/>
      <c r="Z11" s="90"/>
      <c r="AA11" s="90"/>
      <c r="AB11" s="90"/>
      <c r="AC11" s="90"/>
      <c r="AD11" s="90"/>
      <c r="AE11" s="71"/>
      <c r="AF11" s="90"/>
      <c r="AG11" s="90"/>
      <c r="AH11" s="90"/>
      <c r="AI11" s="90"/>
      <c r="AJ11" s="90"/>
      <c r="AK11" s="90"/>
      <c r="AL11" s="90"/>
      <c r="AM11" s="90"/>
      <c r="AN11" s="71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  <c r="BA11" s="71"/>
      <c r="BB11" s="90"/>
      <c r="BC11" s="90"/>
      <c r="BD11" s="90"/>
      <c r="BE11" s="90"/>
      <c r="BF11" s="90"/>
      <c r="BG11" s="90"/>
      <c r="BH11" s="90"/>
      <c r="BI11" s="90"/>
      <c r="BJ11" s="90"/>
      <c r="BK11" s="90"/>
      <c r="BL11" s="71"/>
      <c r="BM11" s="63">
        <v>6.3</v>
      </c>
      <c r="BN11" s="90">
        <v>1.58</v>
      </c>
      <c r="BO11" s="90">
        <v>2.61</v>
      </c>
      <c r="BP11" s="90">
        <v>1.68</v>
      </c>
      <c r="BQ11" s="63">
        <v>7.6</v>
      </c>
      <c r="BR11" s="90">
        <v>2.61</v>
      </c>
      <c r="BS11" s="90">
        <v>2.15</v>
      </c>
      <c r="BT11" s="90">
        <v>2.13</v>
      </c>
      <c r="BU11" s="63">
        <v>1.6</v>
      </c>
      <c r="BV11" s="90">
        <v>2.29</v>
      </c>
      <c r="BW11" s="63">
        <v>2.6</v>
      </c>
      <c r="BX11" s="90">
        <v>1.31</v>
      </c>
      <c r="BY11" s="90">
        <v>9.09</v>
      </c>
      <c r="BZ11" s="90">
        <v>1.48</v>
      </c>
      <c r="CA11" s="90">
        <v>8.19</v>
      </c>
      <c r="CB11" s="90">
        <v>2.17</v>
      </c>
      <c r="CC11" s="91">
        <v>2.09</v>
      </c>
      <c r="CD11" s="91">
        <v>2.75</v>
      </c>
      <c r="CE11" s="91">
        <v>3.01</v>
      </c>
      <c r="CF11" s="95">
        <v>1.7</v>
      </c>
      <c r="CG11" s="91">
        <v>2.04</v>
      </c>
      <c r="CH11" s="91">
        <v>5.16</v>
      </c>
      <c r="CI11" s="90"/>
      <c r="CJ11" s="90"/>
      <c r="CK11" s="90"/>
      <c r="CL11" s="90"/>
      <c r="CM11" s="90"/>
      <c r="CN11" s="90"/>
      <c r="CO11" s="19"/>
      <c r="CP11" s="91">
        <v>2.4300000000000002</v>
      </c>
      <c r="CQ11" s="91">
        <v>3.62</v>
      </c>
      <c r="CR11" s="91">
        <v>2.99</v>
      </c>
      <c r="CS11" s="91">
        <v>3.12</v>
      </c>
      <c r="CT11" s="91">
        <v>2.2599999999999998</v>
      </c>
      <c r="CU11" s="91">
        <v>2.91</v>
      </c>
      <c r="CV11" s="91">
        <v>1.68</v>
      </c>
      <c r="CW11" s="91">
        <v>2.54</v>
      </c>
      <c r="CX11" s="91">
        <v>2.0699999999999998</v>
      </c>
      <c r="CY11" s="91">
        <v>2.29</v>
      </c>
      <c r="CZ11" s="91">
        <v>3.88</v>
      </c>
      <c r="DA11" s="91">
        <v>3.4</v>
      </c>
      <c r="DB11" s="91">
        <v>1.92</v>
      </c>
      <c r="DC11" s="91">
        <v>2.5099999999999998</v>
      </c>
      <c r="DD11" s="91">
        <v>3.06</v>
      </c>
      <c r="DE11" s="91">
        <v>3.19</v>
      </c>
      <c r="DF11" s="71"/>
      <c r="DG11" s="90">
        <v>1.92</v>
      </c>
      <c r="DH11" s="90" t="s">
        <v>62</v>
      </c>
      <c r="DI11" s="90">
        <v>1.56</v>
      </c>
      <c r="DJ11" s="90">
        <v>1.7</v>
      </c>
      <c r="DK11" s="90" t="s">
        <v>62</v>
      </c>
      <c r="DL11" s="90">
        <v>2.0499999999999998</v>
      </c>
      <c r="DM11" s="90">
        <v>3.12</v>
      </c>
      <c r="DN11" s="90">
        <v>0.77</v>
      </c>
      <c r="DO11" s="90">
        <v>1.78</v>
      </c>
      <c r="DP11" s="90"/>
      <c r="DQ11" s="90"/>
      <c r="DR11" s="90"/>
      <c r="DS11" s="90"/>
      <c r="DT11" s="20"/>
      <c r="DU11" s="91">
        <v>1.63</v>
      </c>
      <c r="DV11" s="91">
        <v>1.1399999999999999</v>
      </c>
      <c r="DW11" s="91">
        <v>1.1399999999999999</v>
      </c>
      <c r="DX11" s="91">
        <v>1.01</v>
      </c>
      <c r="DY11" s="91">
        <v>1.53</v>
      </c>
      <c r="DZ11" s="91">
        <v>1.45</v>
      </c>
      <c r="EA11" s="91">
        <v>0.82</v>
      </c>
      <c r="EB11" s="91">
        <v>1.04</v>
      </c>
      <c r="EC11" s="91">
        <v>1.1299999999999999</v>
      </c>
      <c r="ED11" s="91">
        <v>1.2</v>
      </c>
      <c r="EE11" s="91">
        <v>1.28</v>
      </c>
      <c r="EF11" s="91">
        <v>0.94</v>
      </c>
      <c r="EG11" s="91">
        <v>1.22</v>
      </c>
      <c r="EH11" s="91">
        <v>0.8</v>
      </c>
      <c r="EI11" s="91">
        <v>1.34</v>
      </c>
      <c r="EJ11" s="90"/>
      <c r="EK11" s="90"/>
      <c r="EL11" s="90"/>
      <c r="EM11" s="90"/>
      <c r="EN11" s="90"/>
      <c r="EO11" s="20"/>
      <c r="EP11" s="91">
        <v>1.0900000000000001</v>
      </c>
      <c r="EQ11" s="91">
        <v>1.21</v>
      </c>
      <c r="ER11" s="95">
        <v>0.9</v>
      </c>
      <c r="ES11" s="91">
        <v>1.06</v>
      </c>
      <c r="ET11" s="91">
        <v>1.23</v>
      </c>
      <c r="EU11" s="91">
        <v>1.18</v>
      </c>
      <c r="EV11" s="91">
        <v>1.45</v>
      </c>
      <c r="EW11" s="91">
        <v>1.21</v>
      </c>
      <c r="EX11" s="91">
        <v>1.58</v>
      </c>
      <c r="EY11" s="91">
        <v>1.3</v>
      </c>
      <c r="EZ11" s="71"/>
      <c r="FA11" s="90"/>
      <c r="FB11" s="90"/>
      <c r="FC11" s="90"/>
      <c r="FD11" s="90"/>
      <c r="FE11" s="90"/>
      <c r="FF11" s="90"/>
      <c r="FG11" s="90"/>
      <c r="FH11" s="71"/>
      <c r="FI11" s="63"/>
      <c r="FJ11" s="63"/>
      <c r="FK11" s="63"/>
      <c r="FL11" s="63"/>
      <c r="FM11" s="63"/>
      <c r="FN11" s="63"/>
      <c r="FO11" s="63"/>
      <c r="FP11" s="63"/>
      <c r="FQ11" s="63"/>
      <c r="FR11" s="63"/>
      <c r="FS11" s="63"/>
      <c r="FT11" s="69"/>
    </row>
    <row r="12" spans="1:813" x14ac:dyDescent="0.3">
      <c r="A12" s="70" t="s">
        <v>258</v>
      </c>
      <c r="B12" s="90"/>
      <c r="C12" s="90"/>
      <c r="D12" s="90"/>
      <c r="E12" s="90"/>
      <c r="F12" s="90"/>
      <c r="G12" s="90"/>
      <c r="H12" s="90"/>
      <c r="I12" s="90"/>
      <c r="J12" s="90"/>
      <c r="K12" s="71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71"/>
      <c r="W12" s="77"/>
      <c r="X12" s="77"/>
      <c r="Y12" s="77"/>
      <c r="Z12" s="77"/>
      <c r="AA12" s="77"/>
      <c r="AB12" s="77"/>
      <c r="AC12" s="77"/>
      <c r="AD12" s="77"/>
      <c r="AE12" s="71"/>
      <c r="AF12" s="90"/>
      <c r="AG12" s="90"/>
      <c r="AH12" s="90"/>
      <c r="AI12" s="90"/>
      <c r="AJ12" s="90"/>
      <c r="AK12" s="90"/>
      <c r="AL12" s="90"/>
      <c r="AM12" s="90"/>
      <c r="AN12" s="71"/>
      <c r="AO12" s="90"/>
      <c r="AP12" s="90"/>
      <c r="AQ12" s="90"/>
      <c r="AR12" s="90"/>
      <c r="AS12" s="90"/>
      <c r="AT12" s="90"/>
      <c r="AU12" s="90"/>
      <c r="AV12" s="90"/>
      <c r="AW12" s="90"/>
      <c r="AX12" s="90"/>
      <c r="AY12" s="90"/>
      <c r="AZ12" s="90"/>
      <c r="BA12" s="71"/>
      <c r="BB12" s="90"/>
      <c r="BC12" s="90"/>
      <c r="BD12" s="90"/>
      <c r="BE12" s="90"/>
      <c r="BF12" s="90"/>
      <c r="BG12" s="90"/>
      <c r="BH12" s="90"/>
      <c r="BI12" s="90"/>
      <c r="BJ12" s="90"/>
      <c r="BK12" s="90"/>
      <c r="BL12" s="71"/>
      <c r="BM12" s="90">
        <v>313.36</v>
      </c>
      <c r="BN12" s="90">
        <v>338.23</v>
      </c>
      <c r="BO12" s="90">
        <v>320.91000000000003</v>
      </c>
      <c r="BP12" s="90">
        <v>277.37</v>
      </c>
      <c r="BQ12" s="90">
        <v>230.77</v>
      </c>
      <c r="BR12" s="90">
        <v>378.52</v>
      </c>
      <c r="BS12" s="90">
        <v>282.81</v>
      </c>
      <c r="BT12" s="90">
        <v>353.6</v>
      </c>
      <c r="BU12" s="90">
        <v>251.67</v>
      </c>
      <c r="BV12" s="90">
        <v>287.27</v>
      </c>
      <c r="BW12" s="90">
        <v>547.67999999999995</v>
      </c>
      <c r="BX12" s="90">
        <v>288.62</v>
      </c>
      <c r="BY12" s="90">
        <v>249.76</v>
      </c>
      <c r="BZ12" s="90">
        <v>373.05</v>
      </c>
      <c r="CA12" s="90">
        <v>266.01</v>
      </c>
      <c r="CB12" s="90">
        <v>384.97</v>
      </c>
      <c r="CC12" s="91">
        <v>357.98</v>
      </c>
      <c r="CD12" s="91">
        <v>189.69</v>
      </c>
      <c r="CE12" s="91">
        <v>148.76</v>
      </c>
      <c r="CF12" s="91">
        <v>319.70999999999998</v>
      </c>
      <c r="CG12" s="91">
        <v>202.5</v>
      </c>
      <c r="CH12" s="91">
        <v>128.63</v>
      </c>
      <c r="CI12" s="90"/>
      <c r="CJ12" s="90"/>
      <c r="CK12" s="90"/>
      <c r="CL12" s="90"/>
      <c r="CM12" s="90"/>
      <c r="CN12" s="90"/>
      <c r="CO12" s="19"/>
      <c r="CP12" s="92">
        <v>892.47</v>
      </c>
      <c r="CQ12" s="92">
        <v>212.28</v>
      </c>
      <c r="CR12" s="92">
        <v>543.11</v>
      </c>
      <c r="CS12" s="92">
        <v>1733.47</v>
      </c>
      <c r="CT12" s="92">
        <v>388.08</v>
      </c>
      <c r="CU12" s="92">
        <v>214.31</v>
      </c>
      <c r="CV12" s="92">
        <v>147.19</v>
      </c>
      <c r="CW12" s="92">
        <v>255.49</v>
      </c>
      <c r="CX12" s="92">
        <v>400.34</v>
      </c>
      <c r="CY12" s="92">
        <v>342.24</v>
      </c>
      <c r="CZ12" s="92">
        <v>191.25</v>
      </c>
      <c r="DA12" s="92">
        <v>373.05</v>
      </c>
      <c r="DB12" s="92">
        <v>384.61</v>
      </c>
      <c r="DC12" s="92">
        <v>171.28</v>
      </c>
      <c r="DD12" s="92">
        <v>258.05</v>
      </c>
      <c r="DE12" s="92">
        <v>348.05</v>
      </c>
      <c r="DF12" s="15"/>
      <c r="DG12" s="65">
        <v>370.78</v>
      </c>
      <c r="DH12" s="65">
        <v>676.96</v>
      </c>
      <c r="DI12" s="65">
        <v>259.83</v>
      </c>
      <c r="DJ12" s="65">
        <v>468.42</v>
      </c>
      <c r="DK12" s="65">
        <v>349.15</v>
      </c>
      <c r="DL12" s="65">
        <v>230.24</v>
      </c>
      <c r="DM12" s="65">
        <v>256.02999999999997</v>
      </c>
      <c r="DN12" s="65">
        <v>108.02</v>
      </c>
      <c r="DO12" s="65">
        <v>327.22000000000003</v>
      </c>
      <c r="DP12" s="65"/>
      <c r="DQ12" s="65"/>
      <c r="DR12" s="65"/>
      <c r="DS12" s="65"/>
      <c r="DT12" s="17"/>
      <c r="DU12" s="92">
        <v>229.79</v>
      </c>
      <c r="DV12" s="92">
        <v>227.98</v>
      </c>
      <c r="DW12" s="92">
        <v>260.56</v>
      </c>
      <c r="DX12" s="92">
        <v>85.51</v>
      </c>
      <c r="DY12" s="92">
        <v>352.72</v>
      </c>
      <c r="DZ12" s="92">
        <v>129.03</v>
      </c>
      <c r="EA12" s="92" t="s">
        <v>244</v>
      </c>
      <c r="EB12" s="92">
        <v>70.209999999999994</v>
      </c>
      <c r="EC12" s="92">
        <v>266.83</v>
      </c>
      <c r="ED12" s="92">
        <v>187.24</v>
      </c>
      <c r="EE12" s="92">
        <v>159.47999999999999</v>
      </c>
      <c r="EF12" s="92">
        <v>280.44</v>
      </c>
      <c r="EG12" s="92">
        <v>115.75</v>
      </c>
      <c r="EH12" s="92" t="s">
        <v>245</v>
      </c>
      <c r="EI12" s="92">
        <v>131.51</v>
      </c>
      <c r="EJ12" s="65"/>
      <c r="EK12" s="65"/>
      <c r="EL12" s="65"/>
      <c r="EM12" s="65"/>
      <c r="EN12" s="65"/>
      <c r="EO12" s="17"/>
      <c r="EP12" s="92">
        <v>359.63</v>
      </c>
      <c r="EQ12" s="92">
        <v>477.89</v>
      </c>
      <c r="ER12" s="92">
        <v>419.24</v>
      </c>
      <c r="ES12" s="92">
        <v>116.09</v>
      </c>
      <c r="ET12" s="92">
        <v>438.03</v>
      </c>
      <c r="EU12" s="92">
        <v>141.01</v>
      </c>
      <c r="EV12" s="92">
        <v>511.32</v>
      </c>
      <c r="EW12" s="92">
        <v>635.05999999999995</v>
      </c>
      <c r="EX12" s="92">
        <v>656.96</v>
      </c>
      <c r="EY12" s="92">
        <v>476.82</v>
      </c>
      <c r="EZ12" s="15"/>
      <c r="FA12" s="65"/>
      <c r="FB12" s="65"/>
      <c r="FC12" s="65"/>
      <c r="FD12" s="65"/>
      <c r="FE12" s="65"/>
      <c r="FF12" s="65"/>
      <c r="FG12" s="65"/>
      <c r="FH12" s="15"/>
      <c r="FI12" s="65"/>
      <c r="FJ12" s="65"/>
      <c r="FK12" s="65"/>
      <c r="FL12" s="65"/>
      <c r="FM12" s="65"/>
      <c r="FN12" s="65"/>
      <c r="FO12" s="65"/>
      <c r="FP12" s="65"/>
      <c r="FQ12" s="65"/>
      <c r="FR12" s="65"/>
      <c r="FS12" s="65"/>
      <c r="FT12" s="80"/>
      <c r="FU12" s="78"/>
      <c r="FV12" s="78"/>
      <c r="FW12" s="78"/>
      <c r="FX12" s="78"/>
      <c r="FY12" s="78"/>
      <c r="FZ12" s="78"/>
      <c r="GA12" s="78"/>
      <c r="GB12" s="78"/>
      <c r="GC12" s="78"/>
      <c r="GD12" s="78"/>
      <c r="GE12" s="78"/>
      <c r="GF12" s="78"/>
      <c r="GG12" s="78"/>
      <c r="GH12" s="78"/>
      <c r="GI12" s="78"/>
      <c r="GJ12" s="78"/>
      <c r="GK12" s="78"/>
      <c r="GL12" s="78"/>
      <c r="GM12" s="78"/>
      <c r="GN12" s="78"/>
      <c r="GO12" s="78"/>
      <c r="GP12" s="78"/>
      <c r="GQ12" s="78"/>
      <c r="GR12" s="78"/>
      <c r="GS12" s="78"/>
      <c r="GT12" s="78"/>
    </row>
    <row r="13" spans="1:813" x14ac:dyDescent="0.3">
      <c r="A13" s="70" t="s">
        <v>259</v>
      </c>
      <c r="B13" s="65">
        <v>1004.85</v>
      </c>
      <c r="C13" s="65">
        <v>1049.6500000000001</v>
      </c>
      <c r="D13" s="65">
        <v>955.93</v>
      </c>
      <c r="E13" s="65">
        <v>1012.79</v>
      </c>
      <c r="F13" s="65">
        <v>881.22</v>
      </c>
      <c r="G13" s="65">
        <v>1035.3499999999999</v>
      </c>
      <c r="H13" s="65">
        <v>1002.56</v>
      </c>
      <c r="I13" s="65">
        <v>1040.3499999999999</v>
      </c>
      <c r="J13" s="65">
        <v>1092.1099999999999</v>
      </c>
      <c r="K13" s="15"/>
      <c r="L13" s="65">
        <v>115.87</v>
      </c>
      <c r="M13" s="65">
        <v>117.07</v>
      </c>
      <c r="N13" s="58">
        <v>86.02</v>
      </c>
      <c r="O13" s="65">
        <v>107.39</v>
      </c>
      <c r="P13" s="65">
        <v>127.36</v>
      </c>
      <c r="Q13" s="65">
        <v>112.67</v>
      </c>
      <c r="R13" s="58">
        <v>70.23</v>
      </c>
      <c r="S13" s="65">
        <v>106.98</v>
      </c>
      <c r="T13" s="65">
        <v>115.21</v>
      </c>
      <c r="U13" s="58">
        <v>83.58</v>
      </c>
      <c r="V13" s="15"/>
      <c r="W13" s="65">
        <v>260.08</v>
      </c>
      <c r="X13" s="65">
        <v>217.93</v>
      </c>
      <c r="Y13" s="65">
        <v>208.88</v>
      </c>
      <c r="Z13" s="65">
        <v>200.69</v>
      </c>
      <c r="AA13" s="65">
        <v>234.56</v>
      </c>
      <c r="AB13" s="65">
        <v>240.08</v>
      </c>
      <c r="AC13" s="65">
        <v>331.39</v>
      </c>
      <c r="AD13" s="65">
        <v>246.96</v>
      </c>
      <c r="AE13" s="15"/>
      <c r="AF13" s="65">
        <v>208.26</v>
      </c>
      <c r="AG13" s="65">
        <v>217.21</v>
      </c>
      <c r="AH13" s="65">
        <v>198.13</v>
      </c>
      <c r="AI13" s="65">
        <v>193.4</v>
      </c>
      <c r="AJ13" s="65">
        <v>214.94</v>
      </c>
      <c r="AK13" s="65">
        <v>200.81</v>
      </c>
      <c r="AL13" s="65">
        <v>219.12</v>
      </c>
      <c r="AM13" s="65">
        <v>230.45</v>
      </c>
      <c r="AN13" s="15"/>
      <c r="AO13" s="65">
        <v>190.65</v>
      </c>
      <c r="AP13" s="65">
        <v>210.33</v>
      </c>
      <c r="AQ13" s="65">
        <v>219.95</v>
      </c>
      <c r="AR13" s="65">
        <v>179.6</v>
      </c>
      <c r="AS13" s="65">
        <v>269.83999999999997</v>
      </c>
      <c r="AT13" s="65">
        <v>208.41</v>
      </c>
      <c r="AU13" s="65">
        <v>195.63</v>
      </c>
      <c r="AV13" s="65">
        <v>199.1</v>
      </c>
      <c r="AW13" s="65">
        <v>197.35</v>
      </c>
      <c r="AX13" s="65">
        <v>203.77</v>
      </c>
      <c r="AY13" s="65">
        <v>237.09</v>
      </c>
      <c r="AZ13" s="65">
        <v>234.39</v>
      </c>
      <c r="BA13" s="15"/>
      <c r="BB13" s="65">
        <v>167.18</v>
      </c>
      <c r="BC13" s="65">
        <v>174.01</v>
      </c>
      <c r="BD13" s="65">
        <v>177.15</v>
      </c>
      <c r="BE13" s="65">
        <v>185.15</v>
      </c>
      <c r="BF13" s="65">
        <v>173.6</v>
      </c>
      <c r="BG13" s="65">
        <v>176.94</v>
      </c>
      <c r="BH13" s="65">
        <v>158.49</v>
      </c>
      <c r="BI13" s="65">
        <v>157.68</v>
      </c>
      <c r="BJ13" s="65">
        <v>183.19</v>
      </c>
      <c r="BK13" s="65">
        <v>159.30000000000001</v>
      </c>
      <c r="BL13" s="15"/>
      <c r="BM13" s="65">
        <v>193.99</v>
      </c>
      <c r="BN13" s="65">
        <v>219.87</v>
      </c>
      <c r="BO13" s="65">
        <v>212.56</v>
      </c>
      <c r="BP13" s="65">
        <v>217.54</v>
      </c>
      <c r="BQ13" s="65">
        <v>188.04</v>
      </c>
      <c r="BR13" s="65">
        <v>205.86</v>
      </c>
      <c r="BS13" s="65">
        <v>212.83</v>
      </c>
      <c r="BT13" s="65">
        <v>213.87</v>
      </c>
      <c r="BU13" s="65">
        <v>211.97</v>
      </c>
      <c r="BV13" s="65">
        <v>219.47</v>
      </c>
      <c r="BW13" s="65">
        <v>213.83</v>
      </c>
      <c r="BX13" s="65">
        <v>222.16</v>
      </c>
      <c r="BY13" s="65">
        <v>187.52</v>
      </c>
      <c r="BZ13" s="65">
        <v>215.28</v>
      </c>
      <c r="CA13" s="65">
        <v>192.35</v>
      </c>
      <c r="CB13" s="65">
        <v>219.65</v>
      </c>
      <c r="CC13" s="92">
        <v>219.53</v>
      </c>
      <c r="CD13" s="92">
        <v>198.39</v>
      </c>
      <c r="CE13" s="92">
        <v>208.96</v>
      </c>
      <c r="CF13" s="92">
        <v>227.5</v>
      </c>
      <c r="CG13" s="92">
        <v>217.31</v>
      </c>
      <c r="CH13" s="92">
        <v>197.69</v>
      </c>
      <c r="CI13" s="65">
        <v>194.84</v>
      </c>
      <c r="CJ13" s="65">
        <v>192.13</v>
      </c>
      <c r="CK13" s="65">
        <v>189.91</v>
      </c>
      <c r="CL13" s="65">
        <v>176.13</v>
      </c>
      <c r="CM13" s="65">
        <v>199.05</v>
      </c>
      <c r="CN13" s="65">
        <v>188.18</v>
      </c>
      <c r="CO13" s="87"/>
      <c r="CP13" s="92">
        <v>231.79</v>
      </c>
      <c r="CQ13" s="92">
        <v>208.87</v>
      </c>
      <c r="CR13" s="92">
        <v>210.65</v>
      </c>
      <c r="CS13" s="92">
        <v>223.83</v>
      </c>
      <c r="CT13" s="92">
        <v>225.92</v>
      </c>
      <c r="CU13" s="92">
        <v>215.36</v>
      </c>
      <c r="CV13" s="92">
        <v>184.72</v>
      </c>
      <c r="CW13" s="92">
        <v>218.14</v>
      </c>
      <c r="CX13" s="92">
        <v>223.82</v>
      </c>
      <c r="CY13" s="92">
        <v>225.69</v>
      </c>
      <c r="CZ13" s="92">
        <v>215.76</v>
      </c>
      <c r="DA13" s="92">
        <v>221.86</v>
      </c>
      <c r="DB13" s="92">
        <v>223.6</v>
      </c>
      <c r="DC13" s="92">
        <v>188.03</v>
      </c>
      <c r="DD13" s="92">
        <v>214.03</v>
      </c>
      <c r="DE13" s="92">
        <v>217.64</v>
      </c>
      <c r="DF13" s="15"/>
      <c r="DG13" s="65">
        <v>221.2</v>
      </c>
      <c r="DH13" s="65">
        <v>219.03</v>
      </c>
      <c r="DI13" s="65">
        <v>187.49</v>
      </c>
      <c r="DJ13" s="65">
        <v>214.59</v>
      </c>
      <c r="DK13" s="65">
        <v>229.53</v>
      </c>
      <c r="DL13" s="65">
        <v>196.44</v>
      </c>
      <c r="DM13" s="65">
        <v>211.01</v>
      </c>
      <c r="DN13" s="65">
        <v>181.88</v>
      </c>
      <c r="DO13" s="65">
        <v>202.54</v>
      </c>
      <c r="DP13" s="65">
        <v>190.84</v>
      </c>
      <c r="DQ13" s="65">
        <v>205.78</v>
      </c>
      <c r="DR13" s="65">
        <v>203.24</v>
      </c>
      <c r="DS13" s="65">
        <v>202.28</v>
      </c>
      <c r="DT13" s="17"/>
      <c r="DU13" s="92">
        <v>179.95</v>
      </c>
      <c r="DV13" s="92">
        <v>176.42</v>
      </c>
      <c r="DW13" s="92">
        <v>173.95</v>
      </c>
      <c r="DX13" s="92">
        <v>202.57</v>
      </c>
      <c r="DY13" s="92">
        <v>183.85</v>
      </c>
      <c r="DZ13" s="92">
        <v>174.6</v>
      </c>
      <c r="EA13" s="92">
        <v>176.57</v>
      </c>
      <c r="EB13" s="92">
        <v>179.87</v>
      </c>
      <c r="EC13" s="92">
        <v>178.97</v>
      </c>
      <c r="ED13" s="92">
        <v>183.38</v>
      </c>
      <c r="EE13" s="92">
        <v>176.16</v>
      </c>
      <c r="EF13" s="92">
        <v>190.16</v>
      </c>
      <c r="EG13" s="92">
        <v>179.45</v>
      </c>
      <c r="EH13" s="92">
        <v>187.61</v>
      </c>
      <c r="EI13" s="92">
        <v>176.29</v>
      </c>
      <c r="EJ13" s="65">
        <v>156.94999999999999</v>
      </c>
      <c r="EK13" s="65">
        <v>153.22999999999999</v>
      </c>
      <c r="EL13" s="65">
        <v>154.75</v>
      </c>
      <c r="EM13" s="65">
        <v>157.56</v>
      </c>
      <c r="EN13" s="65">
        <v>155.69</v>
      </c>
      <c r="EO13" s="17"/>
      <c r="EP13" s="92">
        <v>222.84</v>
      </c>
      <c r="EQ13" s="92">
        <v>266.7</v>
      </c>
      <c r="ER13" s="92">
        <v>258.19</v>
      </c>
      <c r="ES13" s="92">
        <v>308.38</v>
      </c>
      <c r="ET13" s="92">
        <v>272.23</v>
      </c>
      <c r="EU13" s="92">
        <v>247.72</v>
      </c>
      <c r="EV13" s="92">
        <v>283.67</v>
      </c>
      <c r="EW13" s="92">
        <v>276.79000000000002</v>
      </c>
      <c r="EX13" s="92">
        <v>245.09</v>
      </c>
      <c r="EY13" s="92">
        <v>258.63</v>
      </c>
      <c r="EZ13" s="15"/>
      <c r="FA13" s="65">
        <v>157.80000000000001</v>
      </c>
      <c r="FB13" s="65">
        <v>170.08</v>
      </c>
      <c r="FC13" s="65">
        <v>151.71</v>
      </c>
      <c r="FD13" s="65">
        <v>154.55000000000001</v>
      </c>
      <c r="FE13" s="65">
        <v>163.12</v>
      </c>
      <c r="FF13" s="65">
        <v>136.02000000000001</v>
      </c>
      <c r="FG13" s="65">
        <v>148.79</v>
      </c>
      <c r="FH13" s="15"/>
      <c r="FI13" s="65">
        <v>145.5</v>
      </c>
      <c r="FJ13" s="65">
        <v>158.6</v>
      </c>
      <c r="FK13" s="65">
        <v>145.38</v>
      </c>
      <c r="FL13" s="65">
        <v>143.51</v>
      </c>
      <c r="FM13" s="65">
        <v>143.88999999999999</v>
      </c>
      <c r="FN13" s="65">
        <v>154.91999999999999</v>
      </c>
      <c r="FO13" s="65">
        <v>170.89</v>
      </c>
      <c r="FP13" s="65">
        <v>140.66999999999999</v>
      </c>
      <c r="FQ13" s="65">
        <v>147.13999999999999</v>
      </c>
      <c r="FR13" s="65">
        <v>140.11000000000001</v>
      </c>
      <c r="FS13" s="65">
        <v>143.25</v>
      </c>
      <c r="FT13" s="69"/>
    </row>
    <row r="14" spans="1:813" x14ac:dyDescent="0.3">
      <c r="A14" s="70" t="s">
        <v>260</v>
      </c>
      <c r="B14" s="65">
        <v>171.95</v>
      </c>
      <c r="C14" s="65">
        <v>158.38</v>
      </c>
      <c r="D14" s="65">
        <v>169.7</v>
      </c>
      <c r="E14" s="65">
        <v>172.45</v>
      </c>
      <c r="F14" s="65">
        <v>130</v>
      </c>
      <c r="G14" s="65">
        <v>170.65</v>
      </c>
      <c r="H14" s="65">
        <v>177.44</v>
      </c>
      <c r="I14" s="65">
        <v>165.37</v>
      </c>
      <c r="J14" s="65">
        <v>154.83000000000001</v>
      </c>
      <c r="K14" s="15"/>
      <c r="L14" s="65">
        <v>1372.3</v>
      </c>
      <c r="M14" s="65">
        <v>3076.81</v>
      </c>
      <c r="N14" s="65">
        <v>3395.37</v>
      </c>
      <c r="O14" s="65">
        <v>1433.96</v>
      </c>
      <c r="P14" s="65">
        <v>2006.7</v>
      </c>
      <c r="Q14" s="65">
        <v>2612.34</v>
      </c>
      <c r="R14" s="65">
        <v>1555.57</v>
      </c>
      <c r="S14" s="65">
        <v>1849.3</v>
      </c>
      <c r="T14" s="65">
        <v>2110.23</v>
      </c>
      <c r="U14" s="65">
        <v>1645.72</v>
      </c>
      <c r="V14" s="15"/>
      <c r="W14" s="65">
        <v>491.51</v>
      </c>
      <c r="X14" s="65">
        <v>489.78</v>
      </c>
      <c r="Y14" s="65">
        <v>344.37</v>
      </c>
      <c r="Z14" s="65">
        <v>471.14</v>
      </c>
      <c r="AA14" s="65">
        <v>311.33999999999997</v>
      </c>
      <c r="AB14" s="65">
        <v>558.22</v>
      </c>
      <c r="AC14" s="65">
        <v>395.26</v>
      </c>
      <c r="AD14" s="65">
        <v>363.93</v>
      </c>
      <c r="AE14" s="15"/>
      <c r="AF14" s="65">
        <v>1000.54</v>
      </c>
      <c r="AG14" s="65">
        <v>829.81</v>
      </c>
      <c r="AH14" s="65">
        <v>763.46</v>
      </c>
      <c r="AI14" s="65">
        <v>507.07</v>
      </c>
      <c r="AJ14" s="65">
        <v>890.09</v>
      </c>
      <c r="AK14" s="65">
        <v>488.01</v>
      </c>
      <c r="AL14" s="65">
        <v>987.36</v>
      </c>
      <c r="AM14" s="65">
        <v>1364.88</v>
      </c>
      <c r="AN14" s="15"/>
      <c r="AO14" s="65">
        <v>512.78</v>
      </c>
      <c r="AP14" s="65">
        <v>353.48</v>
      </c>
      <c r="AQ14" s="65">
        <v>477.16</v>
      </c>
      <c r="AR14" s="65">
        <v>133.44999999999999</v>
      </c>
      <c r="AS14" s="65">
        <v>210.78</v>
      </c>
      <c r="AT14" s="65">
        <v>458.3</v>
      </c>
      <c r="AU14" s="65">
        <v>387.55</v>
      </c>
      <c r="AV14" s="65">
        <v>168.69</v>
      </c>
      <c r="AW14" s="65">
        <v>127.93</v>
      </c>
      <c r="AX14" s="65">
        <v>462.8</v>
      </c>
      <c r="AY14" s="65">
        <v>157.08000000000001</v>
      </c>
      <c r="AZ14" s="65">
        <v>387.83</v>
      </c>
      <c r="BA14" s="15"/>
      <c r="BB14" s="65">
        <v>687.33</v>
      </c>
      <c r="BC14" s="65">
        <v>1217.3900000000001</v>
      </c>
      <c r="BD14" s="65">
        <v>769.61</v>
      </c>
      <c r="BE14" s="65">
        <v>842.94</v>
      </c>
      <c r="BF14" s="65">
        <v>1910.44</v>
      </c>
      <c r="BG14" s="65">
        <v>875.74</v>
      </c>
      <c r="BH14" s="65">
        <v>707.17</v>
      </c>
      <c r="BI14" s="65">
        <v>450.34</v>
      </c>
      <c r="BJ14" s="65">
        <v>901.43</v>
      </c>
      <c r="BK14" s="65">
        <v>831.41</v>
      </c>
      <c r="BL14" s="15"/>
      <c r="BM14" s="65">
        <v>1623.79</v>
      </c>
      <c r="BN14" s="65">
        <v>1716.7</v>
      </c>
      <c r="BO14" s="65">
        <v>2349.1799999999998</v>
      </c>
      <c r="BP14" s="65">
        <v>1562.8</v>
      </c>
      <c r="BQ14" s="65">
        <v>1444.63</v>
      </c>
      <c r="BR14" s="65">
        <v>2120.61</v>
      </c>
      <c r="BS14" s="65">
        <v>2135.36</v>
      </c>
      <c r="BT14" s="65">
        <v>2324.0500000000002</v>
      </c>
      <c r="BU14" s="65">
        <v>2861.6</v>
      </c>
      <c r="BV14" s="65">
        <v>2268.89</v>
      </c>
      <c r="BW14" s="65">
        <v>2500.16</v>
      </c>
      <c r="BX14" s="65">
        <v>1717.88</v>
      </c>
      <c r="BY14" s="65">
        <v>1431.4</v>
      </c>
      <c r="BZ14" s="65">
        <v>2274.56</v>
      </c>
      <c r="CA14" s="65">
        <v>1817.94</v>
      </c>
      <c r="CB14" s="65">
        <v>1770.11</v>
      </c>
      <c r="CC14" s="92">
        <v>2449.1799999999998</v>
      </c>
      <c r="CD14" s="92">
        <v>1531.05</v>
      </c>
      <c r="CE14" s="92">
        <v>1817.97</v>
      </c>
      <c r="CF14" s="92">
        <v>2091.2199999999998</v>
      </c>
      <c r="CG14" s="92">
        <v>1892.35</v>
      </c>
      <c r="CH14" s="92">
        <v>1332.54</v>
      </c>
      <c r="CI14" s="65">
        <v>1843.86</v>
      </c>
      <c r="CJ14" s="65">
        <v>1898.7</v>
      </c>
      <c r="CK14" s="65">
        <v>903.16</v>
      </c>
      <c r="CL14" s="65">
        <v>1743.2</v>
      </c>
      <c r="CM14" s="65">
        <v>1094.1600000000001</v>
      </c>
      <c r="CN14" s="65">
        <v>2044.94</v>
      </c>
      <c r="CO14" s="87"/>
      <c r="CP14" s="92">
        <v>1617.94</v>
      </c>
      <c r="CQ14" s="92">
        <v>1414.27</v>
      </c>
      <c r="CR14" s="92">
        <v>1992.35</v>
      </c>
      <c r="CS14" s="92">
        <v>1636.47</v>
      </c>
      <c r="CT14" s="92">
        <v>1318.97</v>
      </c>
      <c r="CU14" s="92">
        <v>965.73</v>
      </c>
      <c r="CV14" s="92">
        <v>587.55999999999995</v>
      </c>
      <c r="CW14" s="92">
        <v>1863.01</v>
      </c>
      <c r="CX14" s="92">
        <v>1452.06</v>
      </c>
      <c r="CY14" s="92">
        <v>1718.45</v>
      </c>
      <c r="CZ14" s="92">
        <v>1453.06</v>
      </c>
      <c r="DA14" s="92">
        <v>1949.63</v>
      </c>
      <c r="DB14" s="92">
        <v>1806.67</v>
      </c>
      <c r="DC14" s="92">
        <v>655.09</v>
      </c>
      <c r="DD14" s="92">
        <v>2304.91</v>
      </c>
      <c r="DE14" s="92">
        <v>1630.9</v>
      </c>
      <c r="DF14" s="15"/>
      <c r="DG14" s="65">
        <v>1893.64</v>
      </c>
      <c r="DH14" s="65">
        <v>309.43</v>
      </c>
      <c r="DI14" s="65">
        <v>743.83</v>
      </c>
      <c r="DJ14" s="65">
        <v>1763.58</v>
      </c>
      <c r="DK14" s="65">
        <v>1312.58</v>
      </c>
      <c r="DL14" s="65">
        <v>922.34</v>
      </c>
      <c r="DM14" s="65">
        <v>3691.69</v>
      </c>
      <c r="DN14" s="65">
        <v>835.92</v>
      </c>
      <c r="DO14" s="65">
        <v>1104.32</v>
      </c>
      <c r="DP14" s="65">
        <v>1471.1</v>
      </c>
      <c r="DQ14" s="65">
        <v>849.68</v>
      </c>
      <c r="DR14" s="65">
        <v>1053.3499999999999</v>
      </c>
      <c r="DS14" s="65">
        <v>1391.68</v>
      </c>
      <c r="DT14" s="17"/>
      <c r="DU14" s="92">
        <v>2492.9</v>
      </c>
      <c r="DV14" s="92">
        <v>3360.67</v>
      </c>
      <c r="DW14" s="92">
        <v>2943.28</v>
      </c>
      <c r="DX14" s="92">
        <v>2559.71</v>
      </c>
      <c r="DY14" s="92">
        <v>2387.92</v>
      </c>
      <c r="DZ14" s="92">
        <v>2486.14</v>
      </c>
      <c r="EA14" s="92">
        <v>2675.47</v>
      </c>
      <c r="EB14" s="92">
        <v>3023.84</v>
      </c>
      <c r="EC14" s="92">
        <v>2696.44</v>
      </c>
      <c r="ED14" s="92">
        <v>3231.1</v>
      </c>
      <c r="EE14" s="92">
        <v>2723.66</v>
      </c>
      <c r="EF14" s="92">
        <v>2976.59</v>
      </c>
      <c r="EG14" s="92">
        <v>2637.35</v>
      </c>
      <c r="EH14" s="92">
        <v>2473.5100000000002</v>
      </c>
      <c r="EI14" s="92">
        <v>3088.61</v>
      </c>
      <c r="EJ14" s="65">
        <v>2162.56</v>
      </c>
      <c r="EK14" s="65">
        <v>2511.8200000000002</v>
      </c>
      <c r="EL14" s="65">
        <v>2471.91</v>
      </c>
      <c r="EM14" s="65">
        <v>2046.01</v>
      </c>
      <c r="EN14" s="65">
        <v>2674.37</v>
      </c>
      <c r="EO14" s="17"/>
      <c r="EP14" s="92">
        <v>1206.9100000000001</v>
      </c>
      <c r="EQ14" s="92">
        <v>1567.6</v>
      </c>
      <c r="ER14" s="92">
        <v>1428.84</v>
      </c>
      <c r="ES14" s="92">
        <v>1002.89</v>
      </c>
      <c r="ET14" s="92">
        <v>1235.01</v>
      </c>
      <c r="EU14" s="92">
        <v>874.28</v>
      </c>
      <c r="EV14" s="92">
        <v>1729.03</v>
      </c>
      <c r="EW14" s="92">
        <v>1634.21</v>
      </c>
      <c r="EX14" s="92">
        <v>1890.05</v>
      </c>
      <c r="EY14" s="92">
        <v>1450.24</v>
      </c>
      <c r="EZ14" s="15"/>
      <c r="FA14" s="65">
        <v>2112.4899999999998</v>
      </c>
      <c r="FB14" s="65">
        <v>2412.58</v>
      </c>
      <c r="FC14" s="65">
        <v>2168.0500000000002</v>
      </c>
      <c r="FD14" s="65">
        <v>1862.94</v>
      </c>
      <c r="FE14" s="65">
        <v>2173.85</v>
      </c>
      <c r="FF14" s="65">
        <v>1658.75</v>
      </c>
      <c r="FG14" s="65">
        <v>2074.3200000000002</v>
      </c>
      <c r="FH14" s="15"/>
      <c r="FI14" s="65">
        <v>2163.1</v>
      </c>
      <c r="FJ14" s="65">
        <v>2475.7399999999998</v>
      </c>
      <c r="FK14" s="65">
        <v>2476.16</v>
      </c>
      <c r="FL14" s="65">
        <v>1987.12</v>
      </c>
      <c r="FM14" s="65">
        <v>1987.75</v>
      </c>
      <c r="FN14" s="65">
        <v>2725.16</v>
      </c>
      <c r="FO14" s="65">
        <v>1264.42</v>
      </c>
      <c r="FP14" s="65">
        <v>2517.56</v>
      </c>
      <c r="FQ14" s="65">
        <v>2714.38</v>
      </c>
      <c r="FR14" s="65">
        <v>2586.34</v>
      </c>
      <c r="FS14" s="65">
        <v>2600.36</v>
      </c>
      <c r="FT14" s="69"/>
    </row>
    <row r="15" spans="1:813" x14ac:dyDescent="0.3">
      <c r="A15" s="70" t="s">
        <v>262</v>
      </c>
      <c r="B15" s="65">
        <v>893.56</v>
      </c>
      <c r="C15" s="65">
        <v>1176.6199999999999</v>
      </c>
      <c r="D15" s="65">
        <v>1451.74</v>
      </c>
      <c r="E15" s="65">
        <v>1359.83</v>
      </c>
      <c r="F15" s="65">
        <v>953.76</v>
      </c>
      <c r="G15" s="65">
        <v>968.59</v>
      </c>
      <c r="H15" s="65">
        <v>1463.78</v>
      </c>
      <c r="I15" s="65">
        <v>1367.31</v>
      </c>
      <c r="J15" s="65">
        <v>1369.05</v>
      </c>
      <c r="K15" s="15"/>
      <c r="L15" s="65">
        <v>890.03</v>
      </c>
      <c r="M15" s="65">
        <v>705.69</v>
      </c>
      <c r="N15" s="65">
        <v>1073.48</v>
      </c>
      <c r="O15" s="65">
        <v>1000.62</v>
      </c>
      <c r="P15" s="65">
        <v>1159.8</v>
      </c>
      <c r="Q15" s="65">
        <v>774.31</v>
      </c>
      <c r="R15" s="65">
        <v>1024.43</v>
      </c>
      <c r="S15" s="65">
        <v>804.39</v>
      </c>
      <c r="T15" s="65">
        <v>723.1</v>
      </c>
      <c r="U15" s="65">
        <v>629.71</v>
      </c>
      <c r="V15" s="15"/>
      <c r="W15" s="65">
        <v>185.45</v>
      </c>
      <c r="X15" s="65">
        <v>140.51</v>
      </c>
      <c r="Y15" s="58">
        <v>82.04</v>
      </c>
      <c r="Z15" s="58">
        <v>17.11</v>
      </c>
      <c r="AA15" s="58">
        <v>74.180000000000007</v>
      </c>
      <c r="AB15" s="65">
        <v>186.74</v>
      </c>
      <c r="AC15" s="65">
        <v>156.68</v>
      </c>
      <c r="AD15" s="65">
        <v>171.05</v>
      </c>
      <c r="AE15" s="15"/>
      <c r="AF15" s="65">
        <v>132.47999999999999</v>
      </c>
      <c r="AG15" s="58">
        <v>87.12</v>
      </c>
      <c r="AH15" s="65">
        <v>126.38</v>
      </c>
      <c r="AI15" s="58">
        <v>52.2</v>
      </c>
      <c r="AJ15" s="65">
        <v>140.33000000000001</v>
      </c>
      <c r="AK15" s="58">
        <v>39.659999999999997</v>
      </c>
      <c r="AL15" s="58">
        <v>89.44</v>
      </c>
      <c r="AM15" s="65">
        <v>148.22999999999999</v>
      </c>
      <c r="AN15" s="15"/>
      <c r="AO15" s="65">
        <v>757.22</v>
      </c>
      <c r="AP15" s="65">
        <v>418.26</v>
      </c>
      <c r="AQ15" s="65">
        <v>654.6</v>
      </c>
      <c r="AR15" s="65">
        <v>233.97</v>
      </c>
      <c r="AS15" s="65">
        <v>103.53</v>
      </c>
      <c r="AT15" s="65">
        <v>563.65</v>
      </c>
      <c r="AU15" s="65">
        <v>560.14</v>
      </c>
      <c r="AV15" s="58">
        <v>57.41</v>
      </c>
      <c r="AW15" s="58">
        <v>52</v>
      </c>
      <c r="AX15" s="65">
        <v>206.35</v>
      </c>
      <c r="AY15" s="65">
        <v>157.44999999999999</v>
      </c>
      <c r="AZ15" s="65">
        <v>511.1</v>
      </c>
      <c r="BA15" s="15"/>
      <c r="BB15" s="58">
        <v>14.04</v>
      </c>
      <c r="BC15" s="58">
        <v>29.31</v>
      </c>
      <c r="BD15" s="58">
        <v>30.08</v>
      </c>
      <c r="BE15" s="58">
        <v>65.48</v>
      </c>
      <c r="BF15" s="58">
        <v>89.9</v>
      </c>
      <c r="BG15" s="58">
        <v>42.93</v>
      </c>
      <c r="BH15" s="58">
        <v>22.48</v>
      </c>
      <c r="BI15" s="58">
        <v>22.26</v>
      </c>
      <c r="BJ15" s="58">
        <v>54.38</v>
      </c>
      <c r="BK15" s="58">
        <v>28.74</v>
      </c>
      <c r="BL15" s="15"/>
      <c r="BM15" s="63">
        <v>9.0399999999999991</v>
      </c>
      <c r="BN15" s="58">
        <v>67.680000000000007</v>
      </c>
      <c r="BO15" s="58">
        <v>55.53</v>
      </c>
      <c r="BP15" s="58">
        <v>39.119999999999997</v>
      </c>
      <c r="BQ15" s="58">
        <v>12.7</v>
      </c>
      <c r="BR15" s="58">
        <v>44.31</v>
      </c>
      <c r="BS15" s="58">
        <v>58.23</v>
      </c>
      <c r="BT15" s="58">
        <v>56.25</v>
      </c>
      <c r="BU15" s="58">
        <v>59.47</v>
      </c>
      <c r="BV15" s="58">
        <v>90.28</v>
      </c>
      <c r="BW15" s="58">
        <v>80.260000000000005</v>
      </c>
      <c r="BX15" s="58">
        <v>73.87</v>
      </c>
      <c r="BY15" s="63">
        <v>6</v>
      </c>
      <c r="BZ15" s="58">
        <v>68.27</v>
      </c>
      <c r="CA15" s="58">
        <v>20.81</v>
      </c>
      <c r="CB15" s="58">
        <v>68.650000000000006</v>
      </c>
      <c r="CC15" s="94">
        <v>71.400000000000006</v>
      </c>
      <c r="CD15" s="94">
        <v>41.35</v>
      </c>
      <c r="CE15" s="94">
        <v>51.22</v>
      </c>
      <c r="CF15" s="94">
        <v>114.32</v>
      </c>
      <c r="CG15" s="94">
        <v>75.510000000000005</v>
      </c>
      <c r="CH15" s="94">
        <v>14.7</v>
      </c>
      <c r="CI15" s="58">
        <v>53.73</v>
      </c>
      <c r="CJ15" s="58">
        <v>44.22</v>
      </c>
      <c r="CK15" s="58">
        <v>21.23</v>
      </c>
      <c r="CL15" s="58">
        <v>18.07</v>
      </c>
      <c r="CM15" s="58">
        <v>46.15</v>
      </c>
      <c r="CN15" s="58">
        <v>61.79</v>
      </c>
      <c r="CO15" s="87"/>
      <c r="CP15" s="92">
        <v>156.82</v>
      </c>
      <c r="CQ15" s="92">
        <v>152.85</v>
      </c>
      <c r="CR15" s="92">
        <v>137.47</v>
      </c>
      <c r="CS15" s="92">
        <v>127.24</v>
      </c>
      <c r="CT15" s="92">
        <v>131.44</v>
      </c>
      <c r="CU15" s="92">
        <v>127.97</v>
      </c>
      <c r="CV15" s="94">
        <v>22.79</v>
      </c>
      <c r="CW15" s="92">
        <v>126.11</v>
      </c>
      <c r="CX15" s="92">
        <v>105.34</v>
      </c>
      <c r="CY15" s="92">
        <v>111.95</v>
      </c>
      <c r="CZ15" s="92">
        <v>124.7</v>
      </c>
      <c r="DA15" s="92">
        <v>151.58000000000001</v>
      </c>
      <c r="DB15" s="92">
        <v>99.65</v>
      </c>
      <c r="DC15" s="94">
        <v>65.180000000000007</v>
      </c>
      <c r="DD15" s="92">
        <v>115.32</v>
      </c>
      <c r="DE15" s="92">
        <v>148.38999999999999</v>
      </c>
      <c r="DF15" s="15"/>
      <c r="DG15" s="58">
        <v>78.59</v>
      </c>
      <c r="DH15" s="58">
        <v>11.12</v>
      </c>
      <c r="DI15" s="63">
        <v>9.42</v>
      </c>
      <c r="DJ15" s="65">
        <v>122.41</v>
      </c>
      <c r="DK15" s="58">
        <v>77.37</v>
      </c>
      <c r="DL15" s="58">
        <v>30.19</v>
      </c>
      <c r="DM15" s="65">
        <v>111.77</v>
      </c>
      <c r="DN15" s="63">
        <v>6.67</v>
      </c>
      <c r="DO15" s="58">
        <v>22.98</v>
      </c>
      <c r="DP15" s="58">
        <v>23.83</v>
      </c>
      <c r="DQ15" s="58">
        <v>39.07</v>
      </c>
      <c r="DR15" s="58">
        <v>48.35</v>
      </c>
      <c r="DS15" s="58">
        <v>42.61</v>
      </c>
      <c r="DT15" s="17"/>
      <c r="DU15" s="94">
        <v>33.51</v>
      </c>
      <c r="DV15" s="94">
        <v>46.12</v>
      </c>
      <c r="DW15" s="94">
        <v>40.6</v>
      </c>
      <c r="DX15" s="94">
        <v>97.72</v>
      </c>
      <c r="DY15" s="94">
        <v>46.62</v>
      </c>
      <c r="DZ15" s="94">
        <v>29.23</v>
      </c>
      <c r="EA15" s="94">
        <v>30.64</v>
      </c>
      <c r="EB15" s="94">
        <v>46.15</v>
      </c>
      <c r="EC15" s="94">
        <v>34.86</v>
      </c>
      <c r="ED15" s="94">
        <v>57.59</v>
      </c>
      <c r="EE15" s="94">
        <v>33.21</v>
      </c>
      <c r="EF15" s="94">
        <v>63.5</v>
      </c>
      <c r="EG15" s="94">
        <v>58.38</v>
      </c>
      <c r="EH15" s="94">
        <v>74.44</v>
      </c>
      <c r="EI15" s="94">
        <v>34.590000000000003</v>
      </c>
      <c r="EJ15" s="58">
        <v>35.450000000000003</v>
      </c>
      <c r="EK15" s="58">
        <v>25.34</v>
      </c>
      <c r="EL15" s="58">
        <v>25.23</v>
      </c>
      <c r="EM15" s="58">
        <v>25.5</v>
      </c>
      <c r="EN15" s="58">
        <v>33.340000000000003</v>
      </c>
      <c r="EO15" s="17"/>
      <c r="EP15" s="94">
        <v>98.88</v>
      </c>
      <c r="EQ15" s="92">
        <v>150.53</v>
      </c>
      <c r="ER15" s="92">
        <v>128.15</v>
      </c>
      <c r="ES15" s="94">
        <v>45.38</v>
      </c>
      <c r="ET15" s="94">
        <v>97.9</v>
      </c>
      <c r="EU15" s="94">
        <v>64.69</v>
      </c>
      <c r="EV15" s="92">
        <v>184.2</v>
      </c>
      <c r="EW15" s="92">
        <v>161.97</v>
      </c>
      <c r="EX15" s="92">
        <v>180.18</v>
      </c>
      <c r="EY15" s="92">
        <v>104.52</v>
      </c>
      <c r="EZ15" s="15"/>
      <c r="FA15" s="65">
        <v>556.09</v>
      </c>
      <c r="FB15" s="65">
        <v>561.07000000000005</v>
      </c>
      <c r="FC15" s="65">
        <v>408.96</v>
      </c>
      <c r="FD15" s="65">
        <v>496.12</v>
      </c>
      <c r="FE15" s="65">
        <v>645.74</v>
      </c>
      <c r="FF15" s="65">
        <v>201.59</v>
      </c>
      <c r="FG15" s="65">
        <v>678.28</v>
      </c>
      <c r="FH15" s="15"/>
      <c r="FI15" s="65">
        <v>439.22</v>
      </c>
      <c r="FJ15" s="65">
        <v>330.88</v>
      </c>
      <c r="FK15" s="65">
        <v>306.33</v>
      </c>
      <c r="FL15" s="65">
        <v>332.28</v>
      </c>
      <c r="FM15" s="65">
        <v>263.89</v>
      </c>
      <c r="FN15" s="65">
        <v>467.36</v>
      </c>
      <c r="FO15" s="65">
        <v>888.2</v>
      </c>
      <c r="FP15" s="65">
        <v>304.62</v>
      </c>
      <c r="FQ15" s="65">
        <v>259.69</v>
      </c>
      <c r="FR15" s="65">
        <v>244.06</v>
      </c>
      <c r="FS15" s="65">
        <v>354.31</v>
      </c>
      <c r="FT15" s="69"/>
    </row>
    <row r="16" spans="1:813" x14ac:dyDescent="0.3">
      <c r="A16" s="70" t="s">
        <v>263</v>
      </c>
      <c r="B16" s="65">
        <v>1981.58</v>
      </c>
      <c r="C16" s="65">
        <v>2294.0300000000002</v>
      </c>
      <c r="D16" s="65">
        <v>2613.75</v>
      </c>
      <c r="E16" s="65">
        <v>2561.77</v>
      </c>
      <c r="F16" s="65">
        <v>1854.64</v>
      </c>
      <c r="G16" s="65">
        <v>2029.69</v>
      </c>
      <c r="H16" s="65">
        <v>2819.1</v>
      </c>
      <c r="I16" s="65">
        <v>2507.66</v>
      </c>
      <c r="J16" s="65">
        <v>2471.4</v>
      </c>
      <c r="K16" s="15"/>
      <c r="L16" s="65">
        <v>2875.36</v>
      </c>
      <c r="M16" s="65">
        <v>2241.54</v>
      </c>
      <c r="N16" s="65">
        <v>3257.83</v>
      </c>
      <c r="O16" s="65">
        <v>2948.32</v>
      </c>
      <c r="P16" s="65">
        <v>3361.16</v>
      </c>
      <c r="Q16" s="65">
        <v>2096.4499999999998</v>
      </c>
      <c r="R16" s="65">
        <v>3162.61</v>
      </c>
      <c r="S16" s="65">
        <v>2504.56</v>
      </c>
      <c r="T16" s="65">
        <v>2213.46</v>
      </c>
      <c r="U16" s="65">
        <v>1914.07</v>
      </c>
      <c r="V16" s="15"/>
      <c r="W16" s="65">
        <v>611.30999999999995</v>
      </c>
      <c r="X16" s="65">
        <v>507.82</v>
      </c>
      <c r="Y16" s="65">
        <v>331.84</v>
      </c>
      <c r="Z16" s="65">
        <v>96.45</v>
      </c>
      <c r="AA16" s="65">
        <v>325.01</v>
      </c>
      <c r="AB16" s="65">
        <v>648.49</v>
      </c>
      <c r="AC16" s="65">
        <v>444.17</v>
      </c>
      <c r="AD16" s="65">
        <v>565.04999999999995</v>
      </c>
      <c r="AE16" s="15"/>
      <c r="AF16" s="65">
        <v>480.07</v>
      </c>
      <c r="AG16" s="65">
        <v>307.19</v>
      </c>
      <c r="AH16" s="65">
        <v>446.82</v>
      </c>
      <c r="AI16" s="65">
        <v>201.85</v>
      </c>
      <c r="AJ16" s="65">
        <v>482.48</v>
      </c>
      <c r="AK16" s="65">
        <v>159.13999999999999</v>
      </c>
      <c r="AL16" s="65">
        <v>347.95</v>
      </c>
      <c r="AM16" s="65">
        <v>515.65</v>
      </c>
      <c r="AN16" s="15"/>
      <c r="AO16" s="65">
        <v>2327.83</v>
      </c>
      <c r="AP16" s="65">
        <v>1360</v>
      </c>
      <c r="AQ16" s="65">
        <v>1955.59</v>
      </c>
      <c r="AR16" s="65">
        <v>585.44000000000005</v>
      </c>
      <c r="AS16" s="65">
        <v>365.86</v>
      </c>
      <c r="AT16" s="65">
        <v>1911.49</v>
      </c>
      <c r="AU16" s="65">
        <v>1850.08</v>
      </c>
      <c r="AV16" s="65">
        <v>271.27999999999997</v>
      </c>
      <c r="AW16" s="65">
        <v>233.27</v>
      </c>
      <c r="AX16" s="65">
        <v>855.14</v>
      </c>
      <c r="AY16" s="65">
        <v>557.91999999999996</v>
      </c>
      <c r="AZ16" s="65">
        <v>1665.11</v>
      </c>
      <c r="BA16" s="15"/>
      <c r="BB16" s="58">
        <v>76.39</v>
      </c>
      <c r="BC16" s="65">
        <v>203.4</v>
      </c>
      <c r="BD16" s="65">
        <v>137.19</v>
      </c>
      <c r="BE16" s="65">
        <v>348.06</v>
      </c>
      <c r="BF16" s="65">
        <v>412.62</v>
      </c>
      <c r="BG16" s="65">
        <v>186.53</v>
      </c>
      <c r="BH16" s="63">
        <v>98.73</v>
      </c>
      <c r="BI16" s="58">
        <v>77.84</v>
      </c>
      <c r="BJ16" s="65">
        <v>213.1</v>
      </c>
      <c r="BK16" s="65">
        <v>149.81</v>
      </c>
      <c r="BL16" s="15"/>
      <c r="BM16" s="58">
        <v>40.58</v>
      </c>
      <c r="BN16" s="65">
        <v>233.23</v>
      </c>
      <c r="BO16" s="65">
        <v>198.83</v>
      </c>
      <c r="BP16" s="65">
        <v>147.66</v>
      </c>
      <c r="BQ16" s="58">
        <v>48.41</v>
      </c>
      <c r="BR16" s="65">
        <v>173.47</v>
      </c>
      <c r="BS16" s="65">
        <v>216.38</v>
      </c>
      <c r="BT16" s="65">
        <v>201.23</v>
      </c>
      <c r="BU16" s="65">
        <v>203.79</v>
      </c>
      <c r="BV16" s="65">
        <v>302.62</v>
      </c>
      <c r="BW16" s="65">
        <v>264.20999999999998</v>
      </c>
      <c r="BX16" s="65">
        <v>249.76</v>
      </c>
      <c r="BY16" s="65">
        <v>24.1</v>
      </c>
      <c r="BZ16" s="65">
        <v>237.43</v>
      </c>
      <c r="CA16" s="58">
        <v>77.099999999999994</v>
      </c>
      <c r="CB16" s="65">
        <v>227.02</v>
      </c>
      <c r="CC16" s="92">
        <v>239.05</v>
      </c>
      <c r="CD16" s="92">
        <v>162.34</v>
      </c>
      <c r="CE16" s="92">
        <v>178.14</v>
      </c>
      <c r="CF16" s="92">
        <v>366.95</v>
      </c>
      <c r="CG16" s="92">
        <v>254.99</v>
      </c>
      <c r="CH16" s="94">
        <v>56.14</v>
      </c>
      <c r="CI16" s="65">
        <v>176.82</v>
      </c>
      <c r="CJ16" s="65">
        <v>146.56</v>
      </c>
      <c r="CK16" s="58">
        <v>83.33</v>
      </c>
      <c r="CL16" s="58">
        <v>74.819999999999993</v>
      </c>
      <c r="CM16" s="65">
        <v>146.69</v>
      </c>
      <c r="CN16" s="65">
        <v>203.74</v>
      </c>
      <c r="CO16" s="87"/>
      <c r="CP16" s="92">
        <v>528.07000000000005</v>
      </c>
      <c r="CQ16" s="92">
        <v>457.5</v>
      </c>
      <c r="CR16" s="92">
        <v>502.17</v>
      </c>
      <c r="CS16" s="92">
        <v>436.04</v>
      </c>
      <c r="CT16" s="92">
        <v>448.34</v>
      </c>
      <c r="CU16" s="92">
        <v>390.32</v>
      </c>
      <c r="CV16" s="94">
        <v>78.42</v>
      </c>
      <c r="CW16" s="92">
        <v>460.87</v>
      </c>
      <c r="CX16" s="92">
        <v>372.71</v>
      </c>
      <c r="CY16" s="92">
        <v>427.77</v>
      </c>
      <c r="CZ16" s="92">
        <v>403.7</v>
      </c>
      <c r="DA16" s="92">
        <v>535.46</v>
      </c>
      <c r="DB16" s="92">
        <v>384.87</v>
      </c>
      <c r="DC16" s="92">
        <v>186.06</v>
      </c>
      <c r="DD16" s="92">
        <v>454.46</v>
      </c>
      <c r="DE16" s="92">
        <v>492.23</v>
      </c>
      <c r="DF16" s="15"/>
      <c r="DG16" s="65">
        <v>375.26</v>
      </c>
      <c r="DH16" s="58">
        <v>54.81</v>
      </c>
      <c r="DI16" s="58">
        <v>55.77</v>
      </c>
      <c r="DJ16" s="65">
        <v>573.84</v>
      </c>
      <c r="DK16" s="65">
        <v>337.98</v>
      </c>
      <c r="DL16" s="65">
        <v>168.95</v>
      </c>
      <c r="DM16" s="65">
        <v>582.35</v>
      </c>
      <c r="DN16" s="58">
        <v>38.74</v>
      </c>
      <c r="DO16" s="65">
        <v>117.1</v>
      </c>
      <c r="DP16" s="65">
        <v>129.22999999999999</v>
      </c>
      <c r="DQ16" s="65">
        <v>184.2</v>
      </c>
      <c r="DR16" s="65">
        <v>232.76</v>
      </c>
      <c r="DS16" s="65">
        <v>198.08</v>
      </c>
      <c r="DT16" s="17"/>
      <c r="DU16" s="92">
        <v>128.80000000000001</v>
      </c>
      <c r="DV16" s="92">
        <v>184.64</v>
      </c>
      <c r="DW16" s="92">
        <v>153.03</v>
      </c>
      <c r="DX16" s="92">
        <v>370.53</v>
      </c>
      <c r="DY16" s="92">
        <v>171.05</v>
      </c>
      <c r="DZ16" s="92">
        <v>115.87</v>
      </c>
      <c r="EA16" s="92">
        <v>115.25</v>
      </c>
      <c r="EB16" s="92">
        <v>191.94</v>
      </c>
      <c r="EC16" s="92">
        <v>138.51</v>
      </c>
      <c r="ED16" s="92">
        <v>220.62</v>
      </c>
      <c r="EE16" s="92">
        <v>134.69999999999999</v>
      </c>
      <c r="EF16" s="92">
        <v>266.74</v>
      </c>
      <c r="EG16" s="92">
        <v>235.45</v>
      </c>
      <c r="EH16" s="92">
        <v>297.72000000000003</v>
      </c>
      <c r="EI16" s="92">
        <v>134.24</v>
      </c>
      <c r="EJ16" s="65">
        <v>113.73</v>
      </c>
      <c r="EK16" s="58">
        <v>91.18</v>
      </c>
      <c r="EL16" s="58">
        <v>93.46</v>
      </c>
      <c r="EM16" s="58">
        <v>87.26</v>
      </c>
      <c r="EN16" s="65">
        <v>112.88</v>
      </c>
      <c r="EO16" s="17"/>
      <c r="EP16" s="92">
        <v>359.46</v>
      </c>
      <c r="EQ16" s="92">
        <v>544.03</v>
      </c>
      <c r="ER16" s="92">
        <v>467.57</v>
      </c>
      <c r="ES16" s="92">
        <v>187.78</v>
      </c>
      <c r="ET16" s="92">
        <v>335.74</v>
      </c>
      <c r="EU16" s="92">
        <v>270.74</v>
      </c>
      <c r="EV16" s="92">
        <v>643.58000000000004</v>
      </c>
      <c r="EW16" s="92">
        <v>590.70000000000005</v>
      </c>
      <c r="EX16" s="92">
        <v>624.32000000000005</v>
      </c>
      <c r="EY16" s="92">
        <v>386.7</v>
      </c>
      <c r="EZ16" s="15"/>
      <c r="FA16" s="65">
        <v>1772.13</v>
      </c>
      <c r="FB16" s="65">
        <v>1797.23</v>
      </c>
      <c r="FC16" s="65">
        <v>1272.29</v>
      </c>
      <c r="FD16" s="65">
        <v>1450.24</v>
      </c>
      <c r="FE16" s="65">
        <v>2078.88</v>
      </c>
      <c r="FF16" s="65">
        <v>738.08</v>
      </c>
      <c r="FG16" s="65">
        <v>1948.78</v>
      </c>
      <c r="FH16" s="15"/>
      <c r="FI16" s="65">
        <v>1299.04</v>
      </c>
      <c r="FJ16" s="65">
        <v>1011.96</v>
      </c>
      <c r="FK16" s="65">
        <v>1022.62</v>
      </c>
      <c r="FL16" s="65">
        <v>1146.58</v>
      </c>
      <c r="FM16" s="65">
        <v>928.2</v>
      </c>
      <c r="FN16" s="65">
        <v>1440.52</v>
      </c>
      <c r="FO16" s="65">
        <v>1889.46</v>
      </c>
      <c r="FP16" s="65">
        <v>984.16</v>
      </c>
      <c r="FQ16" s="65">
        <v>811.17</v>
      </c>
      <c r="FR16" s="65">
        <v>802.39</v>
      </c>
      <c r="FS16" s="65">
        <v>1105.3900000000001</v>
      </c>
      <c r="FT16" s="69"/>
    </row>
    <row r="17" spans="1:176" x14ac:dyDescent="0.3">
      <c r="A17" s="70" t="s">
        <v>264</v>
      </c>
      <c r="B17" s="65">
        <v>226.25</v>
      </c>
      <c r="C17" s="65">
        <v>243.92</v>
      </c>
      <c r="D17" s="65">
        <v>265.3</v>
      </c>
      <c r="E17" s="65">
        <v>263.07</v>
      </c>
      <c r="F17" s="65">
        <v>199.09</v>
      </c>
      <c r="G17" s="65">
        <v>227.18</v>
      </c>
      <c r="H17" s="65">
        <v>285.77999999999997</v>
      </c>
      <c r="I17" s="65">
        <v>259.07</v>
      </c>
      <c r="J17" s="65">
        <v>253.91</v>
      </c>
      <c r="K17" s="15"/>
      <c r="L17" s="65">
        <v>438.51</v>
      </c>
      <c r="M17" s="65">
        <v>361.38</v>
      </c>
      <c r="N17" s="65">
        <v>486.67</v>
      </c>
      <c r="O17" s="65">
        <v>437.68</v>
      </c>
      <c r="P17" s="65">
        <v>493.91</v>
      </c>
      <c r="Q17" s="65">
        <v>358.54</v>
      </c>
      <c r="R17" s="65">
        <v>478.09</v>
      </c>
      <c r="S17" s="65">
        <v>392.75</v>
      </c>
      <c r="T17" s="65">
        <v>347.78</v>
      </c>
      <c r="U17" s="65">
        <v>300.47000000000003</v>
      </c>
      <c r="V17" s="15"/>
      <c r="W17" s="65">
        <v>110.35</v>
      </c>
      <c r="X17" s="58">
        <v>99.13</v>
      </c>
      <c r="Y17" s="58">
        <v>68.34</v>
      </c>
      <c r="Z17" s="58">
        <v>25.4</v>
      </c>
      <c r="AA17" s="58">
        <v>66.819999999999993</v>
      </c>
      <c r="AB17" s="65">
        <v>125.51</v>
      </c>
      <c r="AC17" s="58">
        <v>82.47</v>
      </c>
      <c r="AD17" s="65">
        <v>102.8</v>
      </c>
      <c r="AE17" s="15"/>
      <c r="AF17" s="65">
        <v>105.58</v>
      </c>
      <c r="AG17" s="58">
        <v>66.010000000000005</v>
      </c>
      <c r="AH17" s="58">
        <v>91.56</v>
      </c>
      <c r="AI17" s="58">
        <v>46.87</v>
      </c>
      <c r="AJ17" s="58">
        <v>99.48</v>
      </c>
      <c r="AK17" s="58">
        <v>38</v>
      </c>
      <c r="AL17" s="58">
        <v>81.209999999999994</v>
      </c>
      <c r="AM17" s="65">
        <v>113.65</v>
      </c>
      <c r="AN17" s="15"/>
      <c r="AO17" s="65">
        <v>302.97000000000003</v>
      </c>
      <c r="AP17" s="65">
        <v>194.91</v>
      </c>
      <c r="AQ17" s="65">
        <v>267.41000000000003</v>
      </c>
      <c r="AR17" s="58">
        <v>77.849999999999994</v>
      </c>
      <c r="AS17" s="58">
        <v>57.12</v>
      </c>
      <c r="AT17" s="65">
        <v>261.36</v>
      </c>
      <c r="AU17" s="65">
        <v>246.43</v>
      </c>
      <c r="AV17" s="58">
        <v>50.07</v>
      </c>
      <c r="AW17" s="58">
        <v>40.450000000000003</v>
      </c>
      <c r="AX17" s="65">
        <v>144.30000000000001</v>
      </c>
      <c r="AY17" s="58">
        <v>85.02</v>
      </c>
      <c r="AZ17" s="65">
        <v>232.3</v>
      </c>
      <c r="BA17" s="15"/>
      <c r="BB17" s="58">
        <v>21.68</v>
      </c>
      <c r="BC17" s="58">
        <v>57.53</v>
      </c>
      <c r="BD17" s="58">
        <v>30.62</v>
      </c>
      <c r="BE17" s="58">
        <v>81.02</v>
      </c>
      <c r="BF17" s="58">
        <v>95.14</v>
      </c>
      <c r="BG17" s="58">
        <v>42.07</v>
      </c>
      <c r="BH17" s="58">
        <v>23.01</v>
      </c>
      <c r="BI17" s="58">
        <v>17.45</v>
      </c>
      <c r="BJ17" s="58">
        <v>43.92</v>
      </c>
      <c r="BK17" s="58">
        <v>38.32</v>
      </c>
      <c r="BL17" s="15"/>
      <c r="BM17" s="58">
        <v>11.51</v>
      </c>
      <c r="BN17" s="58">
        <v>48.73</v>
      </c>
      <c r="BO17" s="58">
        <v>44.45</v>
      </c>
      <c r="BP17" s="58">
        <v>33.020000000000003</v>
      </c>
      <c r="BQ17" s="58">
        <v>11.78</v>
      </c>
      <c r="BR17" s="58">
        <v>40.29</v>
      </c>
      <c r="BS17" s="58">
        <v>47.64</v>
      </c>
      <c r="BT17" s="58">
        <v>44.37</v>
      </c>
      <c r="BU17" s="58">
        <v>43.78</v>
      </c>
      <c r="BV17" s="58">
        <v>59.72</v>
      </c>
      <c r="BW17" s="58">
        <v>54.11</v>
      </c>
      <c r="BX17" s="58">
        <v>51.43</v>
      </c>
      <c r="BY17" s="63">
        <v>6.56</v>
      </c>
      <c r="BZ17" s="58">
        <v>50.78</v>
      </c>
      <c r="CA17" s="58">
        <v>18.25</v>
      </c>
      <c r="CB17" s="58">
        <v>46.53</v>
      </c>
      <c r="CC17" s="94">
        <v>49.63</v>
      </c>
      <c r="CD17" s="94">
        <v>36.64</v>
      </c>
      <c r="CE17" s="94">
        <v>39.08</v>
      </c>
      <c r="CF17" s="94">
        <v>69.48</v>
      </c>
      <c r="CG17" s="94">
        <v>50.5</v>
      </c>
      <c r="CH17" s="94">
        <v>13.42</v>
      </c>
      <c r="CI17" s="58">
        <v>36.25</v>
      </c>
      <c r="CJ17" s="58">
        <v>30.99</v>
      </c>
      <c r="CK17" s="58">
        <v>19.079999999999998</v>
      </c>
      <c r="CL17" s="58">
        <v>19.739999999999998</v>
      </c>
      <c r="CM17" s="58">
        <v>29.85</v>
      </c>
      <c r="CN17" s="58">
        <v>45.56</v>
      </c>
      <c r="CO17" s="87"/>
      <c r="CP17" s="92">
        <v>100.39</v>
      </c>
      <c r="CQ17" s="94">
        <v>83.21</v>
      </c>
      <c r="CR17" s="92">
        <v>105.62</v>
      </c>
      <c r="CS17" s="94">
        <v>89.51</v>
      </c>
      <c r="CT17" s="94">
        <v>84.49</v>
      </c>
      <c r="CU17" s="94">
        <v>70.63</v>
      </c>
      <c r="CV17" s="94">
        <v>17.86</v>
      </c>
      <c r="CW17" s="94">
        <v>96.55</v>
      </c>
      <c r="CX17" s="94">
        <v>77.040000000000006</v>
      </c>
      <c r="CY17" s="94">
        <v>92.19</v>
      </c>
      <c r="CZ17" s="94">
        <v>80.41</v>
      </c>
      <c r="DA17" s="92">
        <v>107.47</v>
      </c>
      <c r="DB17" s="94">
        <v>85.69</v>
      </c>
      <c r="DC17" s="94">
        <v>34.04</v>
      </c>
      <c r="DD17" s="92">
        <v>105.43</v>
      </c>
      <c r="DE17" s="94">
        <v>94.3</v>
      </c>
      <c r="DF17" s="15"/>
      <c r="DG17" s="58">
        <v>98.9</v>
      </c>
      <c r="DH17" s="58">
        <v>14.58</v>
      </c>
      <c r="DI17" s="58">
        <v>17.940000000000001</v>
      </c>
      <c r="DJ17" s="65">
        <v>147.77000000000001</v>
      </c>
      <c r="DK17" s="58">
        <v>82.08</v>
      </c>
      <c r="DL17" s="58">
        <v>48.47</v>
      </c>
      <c r="DM17" s="65">
        <v>158.34</v>
      </c>
      <c r="DN17" s="58">
        <v>13.12</v>
      </c>
      <c r="DO17" s="58">
        <v>32.909999999999997</v>
      </c>
      <c r="DP17" s="58">
        <v>38.75</v>
      </c>
      <c r="DQ17" s="58">
        <v>48.51</v>
      </c>
      <c r="DR17" s="58">
        <v>58.84</v>
      </c>
      <c r="DS17" s="58">
        <v>52.66</v>
      </c>
      <c r="DT17" s="17"/>
      <c r="DU17" s="94">
        <v>30.74</v>
      </c>
      <c r="DV17" s="94">
        <v>43.72</v>
      </c>
      <c r="DW17" s="94">
        <v>35.74</v>
      </c>
      <c r="DX17" s="94">
        <v>78.25</v>
      </c>
      <c r="DY17" s="94">
        <v>37.950000000000003</v>
      </c>
      <c r="DZ17" s="94">
        <v>29.26</v>
      </c>
      <c r="EA17" s="94">
        <v>26.8</v>
      </c>
      <c r="EB17" s="94">
        <v>46.2</v>
      </c>
      <c r="EC17" s="94">
        <v>32.61</v>
      </c>
      <c r="ED17" s="94">
        <v>48.79</v>
      </c>
      <c r="EE17" s="94">
        <v>32.590000000000003</v>
      </c>
      <c r="EF17" s="94">
        <v>61.42</v>
      </c>
      <c r="EG17" s="94">
        <v>54.16</v>
      </c>
      <c r="EH17" s="94">
        <v>66.349999999999994</v>
      </c>
      <c r="EI17" s="94">
        <v>33.24</v>
      </c>
      <c r="EJ17" s="58">
        <v>24.25</v>
      </c>
      <c r="EK17" s="58">
        <v>21.28</v>
      </c>
      <c r="EL17" s="58">
        <v>21.16</v>
      </c>
      <c r="EM17" s="58">
        <v>20.41</v>
      </c>
      <c r="EN17" s="58">
        <v>26.08</v>
      </c>
      <c r="EO17" s="17"/>
      <c r="EP17" s="94">
        <v>67.66</v>
      </c>
      <c r="EQ17" s="92">
        <v>99.71</v>
      </c>
      <c r="ER17" s="92">
        <v>88.24</v>
      </c>
      <c r="ES17" s="94">
        <v>40.03</v>
      </c>
      <c r="ET17" s="94">
        <v>62.59</v>
      </c>
      <c r="EU17" s="94">
        <v>55.12</v>
      </c>
      <c r="EV17" s="92">
        <v>113.48</v>
      </c>
      <c r="EW17" s="92">
        <v>104.42</v>
      </c>
      <c r="EX17" s="92">
        <v>109.74</v>
      </c>
      <c r="EY17" s="94">
        <v>72.459999999999994</v>
      </c>
      <c r="EZ17" s="15"/>
      <c r="FA17" s="65">
        <v>286.66000000000003</v>
      </c>
      <c r="FB17" s="65">
        <v>293.08</v>
      </c>
      <c r="FC17" s="65">
        <v>210.05</v>
      </c>
      <c r="FD17" s="65">
        <v>244.35</v>
      </c>
      <c r="FE17" s="65">
        <v>317.27</v>
      </c>
      <c r="FF17" s="65">
        <v>125.07</v>
      </c>
      <c r="FG17" s="65">
        <v>331.85</v>
      </c>
      <c r="FH17" s="15"/>
      <c r="FI17" s="65">
        <v>220.04</v>
      </c>
      <c r="FJ17" s="65">
        <v>178.01</v>
      </c>
      <c r="FK17" s="65">
        <v>187.86</v>
      </c>
      <c r="FL17" s="65">
        <v>209.92</v>
      </c>
      <c r="FM17" s="65">
        <v>174.16</v>
      </c>
      <c r="FN17" s="65">
        <v>252.95</v>
      </c>
      <c r="FO17" s="65">
        <v>240.54</v>
      </c>
      <c r="FP17" s="65">
        <v>183.42</v>
      </c>
      <c r="FQ17" s="65">
        <v>147.6</v>
      </c>
      <c r="FR17" s="65">
        <v>149.93</v>
      </c>
      <c r="FS17" s="65">
        <v>197.62</v>
      </c>
      <c r="FT17" s="69"/>
    </row>
    <row r="18" spans="1:176" x14ac:dyDescent="0.3">
      <c r="A18" s="70" t="s">
        <v>265</v>
      </c>
      <c r="B18" s="65">
        <v>854.75</v>
      </c>
      <c r="C18" s="65">
        <v>880.18</v>
      </c>
      <c r="D18" s="65">
        <v>956.79</v>
      </c>
      <c r="E18" s="65">
        <v>952.64</v>
      </c>
      <c r="F18" s="65">
        <v>735.37</v>
      </c>
      <c r="G18" s="65">
        <v>855.82</v>
      </c>
      <c r="H18" s="65">
        <v>1017.92</v>
      </c>
      <c r="I18" s="65">
        <v>943.98</v>
      </c>
      <c r="J18" s="65">
        <v>932.08</v>
      </c>
      <c r="K18" s="15"/>
      <c r="L18" s="65">
        <v>2198.63</v>
      </c>
      <c r="M18" s="65">
        <v>1974.15</v>
      </c>
      <c r="N18" s="65">
        <v>2411.87</v>
      </c>
      <c r="O18" s="65">
        <v>2143.7399999999998</v>
      </c>
      <c r="P18" s="65">
        <v>2371.48</v>
      </c>
      <c r="Q18" s="65">
        <v>2005.39</v>
      </c>
      <c r="R18" s="65">
        <v>2405.33</v>
      </c>
      <c r="S18" s="65">
        <v>1993.97</v>
      </c>
      <c r="T18" s="65">
        <v>1823.93</v>
      </c>
      <c r="U18" s="65">
        <v>1546.53</v>
      </c>
      <c r="V18" s="15"/>
      <c r="W18" s="65">
        <v>671.79</v>
      </c>
      <c r="X18" s="65">
        <v>635.35</v>
      </c>
      <c r="Y18" s="65">
        <v>454.39</v>
      </c>
      <c r="Z18" s="65">
        <v>205.09</v>
      </c>
      <c r="AA18" s="65">
        <v>444.36</v>
      </c>
      <c r="AB18" s="65">
        <v>816.23</v>
      </c>
      <c r="AC18" s="65">
        <v>558.30999999999995</v>
      </c>
      <c r="AD18" s="65">
        <v>620.63</v>
      </c>
      <c r="AE18" s="15"/>
      <c r="AF18" s="65">
        <v>756.1</v>
      </c>
      <c r="AG18" s="65">
        <v>495.18</v>
      </c>
      <c r="AH18" s="65">
        <v>624.76</v>
      </c>
      <c r="AI18" s="65">
        <v>364.94</v>
      </c>
      <c r="AJ18" s="65">
        <v>693.55</v>
      </c>
      <c r="AK18" s="65">
        <v>302.87</v>
      </c>
      <c r="AL18" s="65">
        <v>630.4</v>
      </c>
      <c r="AM18" s="65">
        <v>854.25</v>
      </c>
      <c r="AN18" s="15"/>
      <c r="AO18" s="65">
        <v>1265.2</v>
      </c>
      <c r="AP18" s="65">
        <v>863.54</v>
      </c>
      <c r="AQ18" s="65">
        <v>1153.3900000000001</v>
      </c>
      <c r="AR18" s="65">
        <v>343.55</v>
      </c>
      <c r="AS18" s="65">
        <v>279.04000000000002</v>
      </c>
      <c r="AT18" s="65">
        <v>1138.6199999999999</v>
      </c>
      <c r="AU18" s="65">
        <v>1082.19</v>
      </c>
      <c r="AV18" s="65">
        <v>270.70999999999998</v>
      </c>
      <c r="AW18" s="65">
        <v>205.37</v>
      </c>
      <c r="AX18" s="65">
        <v>727.2</v>
      </c>
      <c r="AY18" s="65">
        <v>388.77</v>
      </c>
      <c r="AZ18" s="65">
        <v>1014.87</v>
      </c>
      <c r="BA18" s="15"/>
      <c r="BB18" s="65">
        <v>190.48</v>
      </c>
      <c r="BC18" s="65">
        <v>461.19</v>
      </c>
      <c r="BD18" s="65">
        <v>223.59</v>
      </c>
      <c r="BE18" s="65">
        <v>542.02</v>
      </c>
      <c r="BF18" s="65">
        <v>689.51</v>
      </c>
      <c r="BG18" s="65">
        <v>309.39</v>
      </c>
      <c r="BH18" s="65">
        <v>184.86</v>
      </c>
      <c r="BI18" s="65">
        <v>126.14</v>
      </c>
      <c r="BJ18" s="65">
        <v>289.49</v>
      </c>
      <c r="BK18" s="65">
        <v>311.69</v>
      </c>
      <c r="BL18" s="15"/>
      <c r="BM18" s="65">
        <v>114.93</v>
      </c>
      <c r="BN18" s="65">
        <v>356.15</v>
      </c>
      <c r="BO18" s="65">
        <v>361.5</v>
      </c>
      <c r="BP18" s="65">
        <v>265.43</v>
      </c>
      <c r="BQ18" s="65">
        <v>108.11</v>
      </c>
      <c r="BR18" s="65">
        <v>333.62</v>
      </c>
      <c r="BS18" s="65">
        <v>375.18</v>
      </c>
      <c r="BT18" s="65">
        <v>352.61</v>
      </c>
      <c r="BU18" s="65">
        <v>351.78</v>
      </c>
      <c r="BV18" s="65">
        <v>428.02</v>
      </c>
      <c r="BW18" s="65">
        <v>405.93</v>
      </c>
      <c r="BX18" s="65">
        <v>378.54</v>
      </c>
      <c r="BY18" s="58">
        <v>69.44</v>
      </c>
      <c r="BZ18" s="65">
        <v>391.93</v>
      </c>
      <c r="CA18" s="65">
        <v>164.66</v>
      </c>
      <c r="CB18" s="65">
        <v>351.46</v>
      </c>
      <c r="CC18" s="92">
        <v>377.73</v>
      </c>
      <c r="CD18" s="92">
        <v>291.39</v>
      </c>
      <c r="CE18" s="92">
        <v>310.45999999999998</v>
      </c>
      <c r="CF18" s="92">
        <v>487.96</v>
      </c>
      <c r="CG18" s="92">
        <v>369.82</v>
      </c>
      <c r="CH18" s="92">
        <v>120.73</v>
      </c>
      <c r="CI18" s="65">
        <v>273.48</v>
      </c>
      <c r="CJ18" s="65">
        <v>243.33</v>
      </c>
      <c r="CK18" s="65">
        <v>158.91</v>
      </c>
      <c r="CL18" s="65">
        <v>188.15</v>
      </c>
      <c r="CM18" s="65">
        <v>228.27</v>
      </c>
      <c r="CN18" s="65">
        <v>371.01</v>
      </c>
      <c r="CO18" s="87"/>
      <c r="CP18" s="92">
        <v>650.87</v>
      </c>
      <c r="CQ18" s="92">
        <v>530.54999999999995</v>
      </c>
      <c r="CR18" s="92">
        <v>742.18</v>
      </c>
      <c r="CS18" s="92">
        <v>614.21</v>
      </c>
      <c r="CT18" s="92">
        <v>549.41</v>
      </c>
      <c r="CU18" s="92">
        <v>431.83</v>
      </c>
      <c r="CV18" s="92">
        <v>146.22999999999999</v>
      </c>
      <c r="CW18" s="92">
        <v>665.77</v>
      </c>
      <c r="CX18" s="92">
        <v>521.74</v>
      </c>
      <c r="CY18" s="92">
        <v>649.05999999999995</v>
      </c>
      <c r="CZ18" s="92">
        <v>544.58000000000004</v>
      </c>
      <c r="DA18" s="92">
        <v>724.26</v>
      </c>
      <c r="DB18" s="92">
        <v>622.76</v>
      </c>
      <c r="DC18" s="92">
        <v>240.71</v>
      </c>
      <c r="DD18" s="92">
        <v>786.57</v>
      </c>
      <c r="DE18" s="92">
        <v>620.28</v>
      </c>
      <c r="DF18" s="15"/>
      <c r="DG18" s="65">
        <v>760.68</v>
      </c>
      <c r="DH18" s="65">
        <v>121.49</v>
      </c>
      <c r="DI18" s="65">
        <v>172.13</v>
      </c>
      <c r="DJ18" s="65">
        <v>1053.3499999999999</v>
      </c>
      <c r="DK18" s="65">
        <v>603.79999999999995</v>
      </c>
      <c r="DL18" s="65">
        <v>405.4</v>
      </c>
      <c r="DM18" s="65">
        <v>1278.3</v>
      </c>
      <c r="DN18" s="65">
        <v>136.12</v>
      </c>
      <c r="DO18" s="65">
        <v>289.54000000000002</v>
      </c>
      <c r="DP18" s="65">
        <v>358.31</v>
      </c>
      <c r="DQ18" s="65">
        <v>380.38</v>
      </c>
      <c r="DR18" s="65">
        <v>463.3</v>
      </c>
      <c r="DS18" s="65">
        <v>435.96</v>
      </c>
      <c r="DT18" s="17"/>
      <c r="DU18" s="92">
        <v>262.92</v>
      </c>
      <c r="DV18" s="92">
        <v>376.5</v>
      </c>
      <c r="DW18" s="92">
        <v>295.06</v>
      </c>
      <c r="DX18" s="92">
        <v>568.54999999999995</v>
      </c>
      <c r="DY18" s="92">
        <v>293.79000000000002</v>
      </c>
      <c r="DZ18" s="92">
        <v>258.08</v>
      </c>
      <c r="EA18" s="92">
        <v>231.89</v>
      </c>
      <c r="EB18" s="92">
        <v>392.21</v>
      </c>
      <c r="EC18" s="92">
        <v>277.08999999999997</v>
      </c>
      <c r="ED18" s="92">
        <v>392.18</v>
      </c>
      <c r="EE18" s="92">
        <v>281.42</v>
      </c>
      <c r="EF18" s="92">
        <v>463.65</v>
      </c>
      <c r="EG18" s="92">
        <v>426.98</v>
      </c>
      <c r="EH18" s="92">
        <v>516.28</v>
      </c>
      <c r="EI18" s="92">
        <v>288.31</v>
      </c>
      <c r="EJ18" s="65">
        <v>198.02</v>
      </c>
      <c r="EK18" s="65">
        <v>190.45</v>
      </c>
      <c r="EL18" s="65">
        <v>184.24</v>
      </c>
      <c r="EM18" s="65">
        <v>175.74</v>
      </c>
      <c r="EN18" s="65">
        <v>221.51</v>
      </c>
      <c r="EO18" s="17"/>
      <c r="EP18" s="92">
        <v>406.92</v>
      </c>
      <c r="EQ18" s="92">
        <v>569.04</v>
      </c>
      <c r="ER18" s="92">
        <v>514.37</v>
      </c>
      <c r="ES18" s="92">
        <v>265.51</v>
      </c>
      <c r="ET18" s="92">
        <v>385.17</v>
      </c>
      <c r="EU18" s="92">
        <v>345.89</v>
      </c>
      <c r="EV18" s="92">
        <v>618.35</v>
      </c>
      <c r="EW18" s="92">
        <v>582.91999999999996</v>
      </c>
      <c r="EX18" s="92">
        <v>609.91999999999996</v>
      </c>
      <c r="EY18" s="92">
        <v>440.59</v>
      </c>
      <c r="EZ18" s="15"/>
      <c r="FA18" s="65">
        <v>1479</v>
      </c>
      <c r="FB18" s="65">
        <v>1559.89</v>
      </c>
      <c r="FC18" s="65">
        <v>1122.82</v>
      </c>
      <c r="FD18" s="65">
        <v>1330.34</v>
      </c>
      <c r="FE18" s="65">
        <v>1614.9</v>
      </c>
      <c r="FF18" s="65">
        <v>655.36</v>
      </c>
      <c r="FG18" s="65">
        <v>1837.04</v>
      </c>
      <c r="FH18" s="15"/>
      <c r="FI18" s="65">
        <v>1254.24</v>
      </c>
      <c r="FJ18" s="65">
        <v>1071.75</v>
      </c>
      <c r="FK18" s="65">
        <v>1156.3699999999999</v>
      </c>
      <c r="FL18" s="65">
        <v>1239.1400000000001</v>
      </c>
      <c r="FM18" s="65">
        <v>1056.08</v>
      </c>
      <c r="FN18" s="65">
        <v>1464.29</v>
      </c>
      <c r="FO18" s="65">
        <v>1155.8800000000001</v>
      </c>
      <c r="FP18" s="65">
        <v>1130.3699999999999</v>
      </c>
      <c r="FQ18" s="65">
        <v>919.03</v>
      </c>
      <c r="FR18" s="65">
        <v>934.6</v>
      </c>
      <c r="FS18" s="65">
        <v>1184.4100000000001</v>
      </c>
      <c r="FT18" s="69"/>
    </row>
    <row r="19" spans="1:176" x14ac:dyDescent="0.3">
      <c r="A19" s="70" t="s">
        <v>266</v>
      </c>
      <c r="B19" s="65">
        <v>113.04</v>
      </c>
      <c r="C19" s="65">
        <v>110.02</v>
      </c>
      <c r="D19" s="65">
        <v>117.48</v>
      </c>
      <c r="E19" s="65">
        <v>118.02</v>
      </c>
      <c r="F19" s="65">
        <v>91.16</v>
      </c>
      <c r="G19" s="65">
        <v>113.16</v>
      </c>
      <c r="H19" s="65">
        <v>125.84</v>
      </c>
      <c r="I19" s="65">
        <v>114.78</v>
      </c>
      <c r="J19" s="65">
        <v>110.98</v>
      </c>
      <c r="K19" s="15"/>
      <c r="L19" s="65">
        <v>526.29999999999995</v>
      </c>
      <c r="M19" s="65">
        <v>575.24</v>
      </c>
      <c r="N19" s="65">
        <v>645.38</v>
      </c>
      <c r="O19" s="65">
        <v>508.22</v>
      </c>
      <c r="P19" s="65">
        <v>553.38</v>
      </c>
      <c r="Q19" s="65">
        <v>534.49</v>
      </c>
      <c r="R19" s="65">
        <v>587.80999999999995</v>
      </c>
      <c r="S19" s="65">
        <v>500.61</v>
      </c>
      <c r="T19" s="65">
        <v>486.93</v>
      </c>
      <c r="U19" s="65">
        <v>398.58</v>
      </c>
      <c r="V19" s="15"/>
      <c r="W19" s="65">
        <v>253.31</v>
      </c>
      <c r="X19" s="65">
        <v>262.01</v>
      </c>
      <c r="Y19" s="65">
        <v>187.54</v>
      </c>
      <c r="Z19" s="65">
        <v>132.83000000000001</v>
      </c>
      <c r="AA19" s="65">
        <v>181.42</v>
      </c>
      <c r="AB19" s="65">
        <v>317.26</v>
      </c>
      <c r="AC19" s="65">
        <v>242.52</v>
      </c>
      <c r="AD19" s="65">
        <v>220.66</v>
      </c>
      <c r="AE19" s="15"/>
      <c r="AF19" s="65">
        <v>291.13</v>
      </c>
      <c r="AG19" s="65">
        <v>237.84</v>
      </c>
      <c r="AH19" s="65">
        <v>217.45</v>
      </c>
      <c r="AI19" s="65">
        <v>150.02000000000001</v>
      </c>
      <c r="AJ19" s="65">
        <v>255.55</v>
      </c>
      <c r="AK19" s="65">
        <v>133.86000000000001</v>
      </c>
      <c r="AL19" s="65">
        <v>274.29000000000002</v>
      </c>
      <c r="AM19" s="65">
        <v>377.61</v>
      </c>
      <c r="AN19" s="15"/>
      <c r="AO19" s="65">
        <v>221.29</v>
      </c>
      <c r="AP19" s="65">
        <v>152.63</v>
      </c>
      <c r="AQ19" s="65">
        <v>200.86</v>
      </c>
      <c r="AR19" s="58">
        <v>59.35</v>
      </c>
      <c r="AS19" s="58">
        <v>58.09</v>
      </c>
      <c r="AT19" s="65">
        <v>204.28</v>
      </c>
      <c r="AU19" s="65">
        <v>188.21</v>
      </c>
      <c r="AV19" s="58">
        <v>60.79</v>
      </c>
      <c r="AW19" s="58">
        <v>42.64</v>
      </c>
      <c r="AX19" s="65">
        <v>158.44</v>
      </c>
      <c r="AY19" s="58">
        <v>71.44</v>
      </c>
      <c r="AZ19" s="65">
        <v>177.38</v>
      </c>
      <c r="BA19" s="15"/>
      <c r="BB19" s="65">
        <v>105.7</v>
      </c>
      <c r="BC19" s="65">
        <v>240.46</v>
      </c>
      <c r="BD19" s="65">
        <v>106.13</v>
      </c>
      <c r="BE19" s="65">
        <v>231.99</v>
      </c>
      <c r="BF19" s="65">
        <v>340.57</v>
      </c>
      <c r="BG19" s="65">
        <v>144.02000000000001</v>
      </c>
      <c r="BH19" s="63">
        <v>94.92</v>
      </c>
      <c r="BI19" s="58">
        <v>56.39</v>
      </c>
      <c r="BJ19" s="65">
        <v>129.72999999999999</v>
      </c>
      <c r="BK19" s="65">
        <v>160.24</v>
      </c>
      <c r="BL19" s="15"/>
      <c r="BM19" s="65">
        <v>106.41</v>
      </c>
      <c r="BN19" s="65">
        <v>206.62</v>
      </c>
      <c r="BO19" s="65">
        <v>242.05</v>
      </c>
      <c r="BP19" s="65">
        <v>170.77</v>
      </c>
      <c r="BQ19" s="65">
        <v>92.45</v>
      </c>
      <c r="BR19" s="65">
        <v>220.4</v>
      </c>
      <c r="BS19" s="65">
        <v>243.21</v>
      </c>
      <c r="BT19" s="65">
        <v>241.99</v>
      </c>
      <c r="BU19" s="65">
        <v>243.57</v>
      </c>
      <c r="BV19" s="65">
        <v>250.52</v>
      </c>
      <c r="BW19" s="65">
        <v>256.64</v>
      </c>
      <c r="BX19" s="65">
        <v>211.24</v>
      </c>
      <c r="BY19" s="58">
        <v>74.510000000000005</v>
      </c>
      <c r="BZ19" s="65">
        <v>246.44</v>
      </c>
      <c r="CA19" s="65">
        <v>134.6</v>
      </c>
      <c r="CB19" s="65">
        <v>214.06</v>
      </c>
      <c r="CC19" s="92">
        <v>249.4</v>
      </c>
      <c r="CD19" s="92">
        <v>179.7</v>
      </c>
      <c r="CE19" s="92">
        <v>195.48</v>
      </c>
      <c r="CF19" s="92">
        <v>258.20999999999998</v>
      </c>
      <c r="CG19" s="92">
        <v>216.82</v>
      </c>
      <c r="CH19" s="92">
        <v>101.74</v>
      </c>
      <c r="CI19" s="65">
        <v>178.05</v>
      </c>
      <c r="CJ19" s="65">
        <v>165.71</v>
      </c>
      <c r="CK19" s="65">
        <v>100.07</v>
      </c>
      <c r="CL19" s="65">
        <v>146.44</v>
      </c>
      <c r="CM19" s="65">
        <v>129.33000000000001</v>
      </c>
      <c r="CN19" s="65">
        <v>229.47</v>
      </c>
      <c r="CO19" s="87"/>
      <c r="CP19" s="92">
        <v>258.04000000000002</v>
      </c>
      <c r="CQ19" s="92">
        <v>210.99</v>
      </c>
      <c r="CR19" s="92">
        <v>310.67</v>
      </c>
      <c r="CS19" s="92">
        <v>258.62</v>
      </c>
      <c r="CT19" s="92">
        <v>211.63</v>
      </c>
      <c r="CU19" s="92">
        <v>159.79</v>
      </c>
      <c r="CV19" s="94">
        <v>76.5</v>
      </c>
      <c r="CW19" s="92">
        <v>282.92</v>
      </c>
      <c r="CX19" s="92">
        <v>225.2</v>
      </c>
      <c r="CY19" s="92">
        <v>273.79000000000002</v>
      </c>
      <c r="CZ19" s="92">
        <v>224.71</v>
      </c>
      <c r="DA19" s="92">
        <v>304.16000000000003</v>
      </c>
      <c r="DB19" s="92">
        <v>273.82</v>
      </c>
      <c r="DC19" s="92">
        <v>100.25</v>
      </c>
      <c r="DD19" s="92">
        <v>350.14</v>
      </c>
      <c r="DE19" s="92">
        <v>250.02</v>
      </c>
      <c r="DF19" s="15"/>
      <c r="DG19" s="65">
        <v>343.02</v>
      </c>
      <c r="DH19" s="58">
        <v>56.15</v>
      </c>
      <c r="DI19" s="58">
        <v>96.85</v>
      </c>
      <c r="DJ19" s="65">
        <v>388.29</v>
      </c>
      <c r="DK19" s="65">
        <v>252.82</v>
      </c>
      <c r="DL19" s="65">
        <v>177.46</v>
      </c>
      <c r="DM19" s="65">
        <v>601.91</v>
      </c>
      <c r="DN19" s="58">
        <v>88.09</v>
      </c>
      <c r="DO19" s="65">
        <v>153.38999999999999</v>
      </c>
      <c r="DP19" s="65">
        <v>201.72</v>
      </c>
      <c r="DQ19" s="65">
        <v>159.21</v>
      </c>
      <c r="DR19" s="65">
        <v>194.38</v>
      </c>
      <c r="DS19" s="65">
        <v>214.86</v>
      </c>
      <c r="DT19" s="17"/>
      <c r="DU19" s="92">
        <v>198.16</v>
      </c>
      <c r="DV19" s="92">
        <v>275.68</v>
      </c>
      <c r="DW19" s="92">
        <v>230.28</v>
      </c>
      <c r="DX19" s="92">
        <v>297.70999999999998</v>
      </c>
      <c r="DY19" s="92">
        <v>196.55</v>
      </c>
      <c r="DZ19" s="92">
        <v>204.09</v>
      </c>
      <c r="EA19" s="92">
        <v>191.32</v>
      </c>
      <c r="EB19" s="92">
        <v>275.24</v>
      </c>
      <c r="EC19" s="92">
        <v>211.25</v>
      </c>
      <c r="ED19" s="92">
        <v>270.54000000000002</v>
      </c>
      <c r="EE19" s="92">
        <v>216.12</v>
      </c>
      <c r="EF19" s="92">
        <v>283.67</v>
      </c>
      <c r="EG19" s="92">
        <v>262.33</v>
      </c>
      <c r="EH19" s="92">
        <v>288.14</v>
      </c>
      <c r="EI19" s="92">
        <v>234.26</v>
      </c>
      <c r="EJ19" s="65">
        <v>156.37</v>
      </c>
      <c r="EK19" s="65">
        <v>164.21</v>
      </c>
      <c r="EL19" s="65">
        <v>158.30000000000001</v>
      </c>
      <c r="EM19" s="65">
        <v>141.63999999999999</v>
      </c>
      <c r="EN19" s="65">
        <v>180.3</v>
      </c>
      <c r="EO19" s="17"/>
      <c r="EP19" s="92">
        <v>175.58</v>
      </c>
      <c r="EQ19" s="92">
        <v>245.89</v>
      </c>
      <c r="ER19" s="92">
        <v>229.54</v>
      </c>
      <c r="ES19" s="92">
        <v>123.55</v>
      </c>
      <c r="ET19" s="92">
        <v>167.06</v>
      </c>
      <c r="EU19" s="92">
        <v>172.34</v>
      </c>
      <c r="EV19" s="92">
        <v>251.34</v>
      </c>
      <c r="EW19" s="92">
        <v>248.03</v>
      </c>
      <c r="EX19" s="92">
        <v>266.52999999999997</v>
      </c>
      <c r="EY19" s="92">
        <v>202.39</v>
      </c>
      <c r="EZ19" s="15"/>
      <c r="FA19" s="65">
        <v>437.38</v>
      </c>
      <c r="FB19" s="65">
        <v>487.63</v>
      </c>
      <c r="FC19" s="65">
        <v>368.11</v>
      </c>
      <c r="FD19" s="65">
        <v>400.89</v>
      </c>
      <c r="FE19" s="65">
        <v>466.71</v>
      </c>
      <c r="FF19" s="65">
        <v>236.46</v>
      </c>
      <c r="FG19" s="65">
        <v>522.62</v>
      </c>
      <c r="FH19" s="15"/>
      <c r="FI19" s="65">
        <v>398.93</v>
      </c>
      <c r="FJ19" s="65">
        <v>375.61</v>
      </c>
      <c r="FK19" s="65">
        <v>396.63</v>
      </c>
      <c r="FL19" s="65">
        <v>366.62</v>
      </c>
      <c r="FM19" s="65">
        <v>333.12</v>
      </c>
      <c r="FN19" s="65">
        <v>472.31</v>
      </c>
      <c r="FO19" s="65">
        <v>273.73</v>
      </c>
      <c r="FP19" s="65">
        <v>413.82</v>
      </c>
      <c r="FQ19" s="65">
        <v>366.71</v>
      </c>
      <c r="FR19" s="65">
        <v>372.14</v>
      </c>
      <c r="FS19" s="65">
        <v>426.43</v>
      </c>
      <c r="FT19" s="69"/>
    </row>
    <row r="20" spans="1:176" x14ac:dyDescent="0.3">
      <c r="A20" s="70" t="s">
        <v>267</v>
      </c>
      <c r="B20" s="58">
        <v>16.64</v>
      </c>
      <c r="C20" s="58">
        <v>17.440000000000001</v>
      </c>
      <c r="D20" s="58">
        <v>17.57</v>
      </c>
      <c r="E20" s="58">
        <v>17.37</v>
      </c>
      <c r="F20" s="58">
        <v>14.01</v>
      </c>
      <c r="G20" s="58">
        <v>16.510000000000002</v>
      </c>
      <c r="H20" s="58">
        <v>18.3</v>
      </c>
      <c r="I20" s="58">
        <v>16.829999999999998</v>
      </c>
      <c r="J20" s="58">
        <v>15.78</v>
      </c>
      <c r="K20" s="15"/>
      <c r="L20" s="58">
        <v>12.1</v>
      </c>
      <c r="M20" s="58">
        <v>19.09</v>
      </c>
      <c r="N20" s="58">
        <v>16.440000000000001</v>
      </c>
      <c r="O20" s="58">
        <v>11.03</v>
      </c>
      <c r="P20" s="58">
        <v>13.04</v>
      </c>
      <c r="Q20" s="58">
        <v>13.65</v>
      </c>
      <c r="R20" s="58">
        <v>10.42</v>
      </c>
      <c r="S20" s="58">
        <v>11.68</v>
      </c>
      <c r="T20" s="58">
        <v>12.6</v>
      </c>
      <c r="U20" s="63">
        <v>8.69</v>
      </c>
      <c r="V20" s="15"/>
      <c r="W20" s="58">
        <v>45.66</v>
      </c>
      <c r="X20" s="58">
        <v>68.739999999999995</v>
      </c>
      <c r="Y20" s="58">
        <v>38.4</v>
      </c>
      <c r="Z20" s="58">
        <v>44.2</v>
      </c>
      <c r="AA20" s="58">
        <v>41.57</v>
      </c>
      <c r="AB20" s="58">
        <v>72.94</v>
      </c>
      <c r="AC20" s="58">
        <v>63.28</v>
      </c>
      <c r="AD20" s="58">
        <v>38.69</v>
      </c>
      <c r="AE20" s="15"/>
      <c r="AF20" s="58">
        <v>40.450000000000003</v>
      </c>
      <c r="AG20" s="58">
        <v>34.57</v>
      </c>
      <c r="AH20" s="58">
        <v>24.81</v>
      </c>
      <c r="AI20" s="58">
        <v>20.2</v>
      </c>
      <c r="AJ20" s="58">
        <v>30.56</v>
      </c>
      <c r="AK20" s="58">
        <v>17.440000000000001</v>
      </c>
      <c r="AL20" s="58">
        <v>38.46</v>
      </c>
      <c r="AM20" s="58">
        <v>51.52</v>
      </c>
      <c r="AN20" s="15"/>
      <c r="AO20" s="58">
        <v>23.9</v>
      </c>
      <c r="AP20" s="58">
        <v>18.739999999999998</v>
      </c>
      <c r="AQ20" s="58">
        <v>27.13</v>
      </c>
      <c r="AR20" s="63">
        <v>5.41</v>
      </c>
      <c r="AS20" s="63">
        <v>6.71</v>
      </c>
      <c r="AT20" s="58">
        <v>23.04</v>
      </c>
      <c r="AU20" s="58">
        <v>22.71</v>
      </c>
      <c r="AV20" s="63">
        <v>7.6</v>
      </c>
      <c r="AW20" s="58">
        <v>5</v>
      </c>
      <c r="AX20" s="58">
        <v>19.739999999999998</v>
      </c>
      <c r="AY20" s="63">
        <v>8.41</v>
      </c>
      <c r="AZ20" s="58">
        <v>21.11</v>
      </c>
      <c r="BA20" s="15"/>
      <c r="BB20" s="58">
        <v>10.75</v>
      </c>
      <c r="BC20" s="58">
        <v>23.78</v>
      </c>
      <c r="BD20" s="58">
        <v>14.87</v>
      </c>
      <c r="BE20" s="58">
        <v>21.08</v>
      </c>
      <c r="BF20" s="58">
        <v>35.549999999999997</v>
      </c>
      <c r="BG20" s="58">
        <v>15.25</v>
      </c>
      <c r="BH20" s="58">
        <v>12.29</v>
      </c>
      <c r="BI20" s="63">
        <v>7.6</v>
      </c>
      <c r="BJ20" s="58">
        <v>20.68</v>
      </c>
      <c r="BK20" s="58">
        <v>11.01</v>
      </c>
      <c r="BL20" s="15"/>
      <c r="BM20" s="58">
        <v>44.71</v>
      </c>
      <c r="BN20" s="58">
        <v>43.51</v>
      </c>
      <c r="BO20" s="58">
        <v>70.819999999999993</v>
      </c>
      <c r="BP20" s="58">
        <v>43.8</v>
      </c>
      <c r="BQ20" s="58">
        <v>37</v>
      </c>
      <c r="BR20" s="58">
        <v>63.09</v>
      </c>
      <c r="BS20" s="58">
        <v>55.8</v>
      </c>
      <c r="BT20" s="58">
        <v>64.45</v>
      </c>
      <c r="BU20" s="58">
        <v>66.430000000000007</v>
      </c>
      <c r="BV20" s="58">
        <v>55.72</v>
      </c>
      <c r="BW20" s="58">
        <v>66.64</v>
      </c>
      <c r="BX20" s="58">
        <v>41.9</v>
      </c>
      <c r="BY20" s="58">
        <v>47.42</v>
      </c>
      <c r="BZ20" s="58">
        <v>66.11</v>
      </c>
      <c r="CA20" s="58">
        <v>66.5</v>
      </c>
      <c r="CB20" s="58">
        <v>50.03</v>
      </c>
      <c r="CC20" s="94">
        <v>56.14</v>
      </c>
      <c r="CD20" s="94">
        <v>42.7</v>
      </c>
      <c r="CE20" s="94">
        <v>57.31</v>
      </c>
      <c r="CF20" s="94">
        <v>42.83</v>
      </c>
      <c r="CG20" s="94">
        <v>45.17</v>
      </c>
      <c r="CH20" s="94">
        <v>44.9</v>
      </c>
      <c r="CI20" s="58">
        <v>43.28</v>
      </c>
      <c r="CJ20" s="58">
        <v>45.7</v>
      </c>
      <c r="CK20" s="58">
        <v>27.94</v>
      </c>
      <c r="CL20" s="58">
        <v>53.17</v>
      </c>
      <c r="CM20" s="58">
        <v>33.619999999999997</v>
      </c>
      <c r="CN20" s="58">
        <v>69.2</v>
      </c>
      <c r="CO20" s="87"/>
      <c r="CP20" s="94">
        <v>45.52</v>
      </c>
      <c r="CQ20" s="94">
        <v>50.71</v>
      </c>
      <c r="CR20" s="94">
        <v>50.66</v>
      </c>
      <c r="CS20" s="94">
        <v>46.82</v>
      </c>
      <c r="CT20" s="94">
        <v>38.28</v>
      </c>
      <c r="CU20" s="94">
        <v>40.58</v>
      </c>
      <c r="CV20" s="94">
        <v>12.18</v>
      </c>
      <c r="CW20" s="94">
        <v>43.06</v>
      </c>
      <c r="CX20" s="94">
        <v>38.22</v>
      </c>
      <c r="CY20" s="94">
        <v>40.65</v>
      </c>
      <c r="CZ20" s="94">
        <v>43.58</v>
      </c>
      <c r="DA20" s="94">
        <v>57.28</v>
      </c>
      <c r="DB20" s="94">
        <v>43.1</v>
      </c>
      <c r="DC20" s="94">
        <v>31.28</v>
      </c>
      <c r="DD20" s="94">
        <v>56.51</v>
      </c>
      <c r="DE20" s="94">
        <v>52.28</v>
      </c>
      <c r="DF20" s="15"/>
      <c r="DG20" s="58">
        <v>68.930000000000007</v>
      </c>
      <c r="DH20" s="58">
        <v>12.11</v>
      </c>
      <c r="DI20" s="58">
        <v>27.39</v>
      </c>
      <c r="DJ20" s="58">
        <v>55.87</v>
      </c>
      <c r="DK20" s="58">
        <v>48.44</v>
      </c>
      <c r="DL20" s="58">
        <v>29.54</v>
      </c>
      <c r="DM20" s="65">
        <v>124.32</v>
      </c>
      <c r="DN20" s="58">
        <v>13.53</v>
      </c>
      <c r="DO20" s="58">
        <v>41.54</v>
      </c>
      <c r="DP20" s="58">
        <v>46.5</v>
      </c>
      <c r="DQ20" s="58">
        <v>31.99</v>
      </c>
      <c r="DR20" s="58">
        <v>42.1</v>
      </c>
      <c r="DS20" s="58">
        <v>57.41</v>
      </c>
      <c r="DT20" s="17"/>
      <c r="DU20" s="94">
        <v>16.11</v>
      </c>
      <c r="DV20" s="94">
        <v>21.61</v>
      </c>
      <c r="DW20" s="94">
        <v>18.440000000000001</v>
      </c>
      <c r="DX20" s="94">
        <v>22.16</v>
      </c>
      <c r="DY20" s="94">
        <v>18.510000000000002</v>
      </c>
      <c r="DZ20" s="94">
        <v>17.02</v>
      </c>
      <c r="EA20" s="94">
        <v>18.440000000000001</v>
      </c>
      <c r="EB20" s="94">
        <v>20.73</v>
      </c>
      <c r="EC20" s="94">
        <v>17.079999999999998</v>
      </c>
      <c r="ED20" s="94">
        <v>21.22</v>
      </c>
      <c r="EE20" s="94">
        <v>17.010000000000002</v>
      </c>
      <c r="EF20" s="94">
        <v>19.37</v>
      </c>
      <c r="EG20" s="94">
        <v>20.36</v>
      </c>
      <c r="EH20" s="94">
        <v>21.77</v>
      </c>
      <c r="EI20" s="94">
        <v>18.53</v>
      </c>
      <c r="EJ20" s="58">
        <v>18.72</v>
      </c>
      <c r="EK20" s="58">
        <v>22.02</v>
      </c>
      <c r="EL20" s="58">
        <v>18.059999999999999</v>
      </c>
      <c r="EM20" s="58">
        <v>13.53</v>
      </c>
      <c r="EN20" s="58">
        <v>18.309999999999999</v>
      </c>
      <c r="EO20" s="17"/>
      <c r="EP20" s="94">
        <v>13.6</v>
      </c>
      <c r="EQ20" s="94">
        <v>15.98</v>
      </c>
      <c r="ER20" s="94">
        <v>14.2</v>
      </c>
      <c r="ES20" s="94">
        <v>7.02</v>
      </c>
      <c r="ET20" s="94">
        <v>15.97</v>
      </c>
      <c r="EU20" s="94">
        <v>8.86</v>
      </c>
      <c r="EV20" s="94">
        <v>17.510000000000002</v>
      </c>
      <c r="EW20" s="94">
        <v>16.48</v>
      </c>
      <c r="EX20" s="94">
        <v>16.510000000000002</v>
      </c>
      <c r="EY20" s="94">
        <v>14.75</v>
      </c>
      <c r="EZ20" s="15"/>
      <c r="FA20" s="58">
        <v>15.15</v>
      </c>
      <c r="FB20" s="58">
        <v>17.97</v>
      </c>
      <c r="FC20" s="58">
        <v>11.49</v>
      </c>
      <c r="FD20" s="58">
        <v>12.94</v>
      </c>
      <c r="FE20" s="58">
        <v>15.23</v>
      </c>
      <c r="FF20" s="63">
        <v>7.55</v>
      </c>
      <c r="FG20" s="58">
        <v>18.73</v>
      </c>
      <c r="FH20" s="15"/>
      <c r="FI20" s="58">
        <v>13.9</v>
      </c>
      <c r="FJ20" s="58">
        <v>11.64</v>
      </c>
      <c r="FK20" s="58">
        <v>13.1</v>
      </c>
      <c r="FL20" s="58">
        <v>12.28</v>
      </c>
      <c r="FM20" s="58">
        <v>11.46</v>
      </c>
      <c r="FN20" s="58">
        <v>15.24</v>
      </c>
      <c r="FO20" s="58">
        <v>9.77</v>
      </c>
      <c r="FP20" s="58">
        <v>12.3</v>
      </c>
      <c r="FQ20" s="58">
        <v>13.7</v>
      </c>
      <c r="FR20" s="58">
        <v>12.11</v>
      </c>
      <c r="FS20" s="58">
        <v>12.86</v>
      </c>
      <c r="FT20" s="69"/>
    </row>
    <row r="21" spans="1:176" x14ac:dyDescent="0.3">
      <c r="A21" s="70" t="s">
        <v>268</v>
      </c>
      <c r="B21" s="58">
        <v>66.94</v>
      </c>
      <c r="C21" s="58">
        <v>64.22</v>
      </c>
      <c r="D21" s="58">
        <v>68.180000000000007</v>
      </c>
      <c r="E21" s="58">
        <v>68.3</v>
      </c>
      <c r="F21" s="58">
        <v>53.55</v>
      </c>
      <c r="G21" s="58">
        <v>65.08</v>
      </c>
      <c r="H21" s="58">
        <v>71.08</v>
      </c>
      <c r="I21" s="58">
        <v>66.64</v>
      </c>
      <c r="J21" s="58">
        <v>64.28</v>
      </c>
      <c r="K21" s="15"/>
      <c r="L21" s="65">
        <v>433.38</v>
      </c>
      <c r="M21" s="65">
        <v>608.51</v>
      </c>
      <c r="N21" s="65">
        <v>658.28</v>
      </c>
      <c r="O21" s="65">
        <v>431.26</v>
      </c>
      <c r="P21" s="65">
        <v>503.23</v>
      </c>
      <c r="Q21" s="65">
        <v>532.41999999999996</v>
      </c>
      <c r="R21" s="65">
        <v>505.18</v>
      </c>
      <c r="S21" s="65">
        <v>473.16</v>
      </c>
      <c r="T21" s="65">
        <v>486.11</v>
      </c>
      <c r="U21" s="65">
        <v>392.09</v>
      </c>
      <c r="V21" s="15"/>
      <c r="W21" s="65">
        <v>295.38</v>
      </c>
      <c r="X21" s="65">
        <v>303.22000000000003</v>
      </c>
      <c r="Y21" s="65">
        <v>231.56</v>
      </c>
      <c r="Z21" s="65">
        <v>220.77</v>
      </c>
      <c r="AA21" s="65">
        <v>223.59</v>
      </c>
      <c r="AB21" s="65">
        <v>378.38</v>
      </c>
      <c r="AC21" s="65">
        <v>261.35000000000002</v>
      </c>
      <c r="AD21" s="65">
        <v>253.42</v>
      </c>
      <c r="AE21" s="15"/>
      <c r="AF21" s="65">
        <v>287.51</v>
      </c>
      <c r="AG21" s="65">
        <v>269.27</v>
      </c>
      <c r="AH21" s="65">
        <v>216.66</v>
      </c>
      <c r="AI21" s="65">
        <v>158.41999999999999</v>
      </c>
      <c r="AJ21" s="65">
        <v>258.48</v>
      </c>
      <c r="AK21" s="65">
        <v>148.69999999999999</v>
      </c>
      <c r="AL21" s="65">
        <v>292.18</v>
      </c>
      <c r="AM21" s="65">
        <v>403.59</v>
      </c>
      <c r="AN21" s="15"/>
      <c r="AO21" s="65">
        <v>167.58</v>
      </c>
      <c r="AP21" s="65">
        <v>116.58</v>
      </c>
      <c r="AQ21" s="65">
        <v>159.68</v>
      </c>
      <c r="AR21" s="58">
        <v>47.51</v>
      </c>
      <c r="AS21" s="58">
        <v>51.83</v>
      </c>
      <c r="AT21" s="65">
        <v>156.63999999999999</v>
      </c>
      <c r="AU21" s="65">
        <v>147.71</v>
      </c>
      <c r="AV21" s="58">
        <v>52.85</v>
      </c>
      <c r="AW21" s="58">
        <v>36.880000000000003</v>
      </c>
      <c r="AX21" s="65">
        <v>137.76</v>
      </c>
      <c r="AY21" s="58">
        <v>54.19</v>
      </c>
      <c r="AZ21" s="65">
        <v>132.11000000000001</v>
      </c>
      <c r="BA21" s="15"/>
      <c r="BB21" s="65">
        <v>166.18</v>
      </c>
      <c r="BC21" s="65">
        <v>337.53</v>
      </c>
      <c r="BD21" s="65">
        <v>162.53</v>
      </c>
      <c r="BE21" s="65">
        <v>269.23</v>
      </c>
      <c r="BF21" s="65">
        <v>454.28</v>
      </c>
      <c r="BG21" s="65">
        <v>204.6</v>
      </c>
      <c r="BH21" s="65">
        <v>150.72</v>
      </c>
      <c r="BI21" s="65">
        <v>89.64</v>
      </c>
      <c r="BJ21" s="65">
        <v>187.55</v>
      </c>
      <c r="BK21" s="65">
        <v>224.44</v>
      </c>
      <c r="BL21" s="15"/>
      <c r="BM21" s="65">
        <v>262.70999999999998</v>
      </c>
      <c r="BN21" s="65">
        <v>353.81</v>
      </c>
      <c r="BO21" s="65">
        <v>447.53</v>
      </c>
      <c r="BP21" s="65">
        <v>306.08</v>
      </c>
      <c r="BQ21" s="65">
        <v>219.56</v>
      </c>
      <c r="BR21" s="65">
        <v>410.03</v>
      </c>
      <c r="BS21" s="65">
        <v>438.85</v>
      </c>
      <c r="BT21" s="65">
        <v>458.16</v>
      </c>
      <c r="BU21" s="65">
        <v>506.61</v>
      </c>
      <c r="BV21" s="65">
        <v>444.39</v>
      </c>
      <c r="BW21" s="65">
        <v>471.07</v>
      </c>
      <c r="BX21" s="65">
        <v>360.96</v>
      </c>
      <c r="BY21" s="65">
        <v>201.02</v>
      </c>
      <c r="BZ21" s="65">
        <v>450.28</v>
      </c>
      <c r="CA21" s="65">
        <v>296.33</v>
      </c>
      <c r="CB21" s="65">
        <v>370.09</v>
      </c>
      <c r="CC21" s="92">
        <v>479.43</v>
      </c>
      <c r="CD21" s="92">
        <v>320.42</v>
      </c>
      <c r="CE21" s="92">
        <v>363.39</v>
      </c>
      <c r="CF21" s="92">
        <v>431.71</v>
      </c>
      <c r="CG21" s="92">
        <v>382.77</v>
      </c>
      <c r="CH21" s="92">
        <v>233.16</v>
      </c>
      <c r="CI21" s="65">
        <v>318.48</v>
      </c>
      <c r="CJ21" s="65">
        <v>309.73</v>
      </c>
      <c r="CK21" s="65">
        <v>174.59</v>
      </c>
      <c r="CL21" s="65">
        <v>284.33</v>
      </c>
      <c r="CM21" s="65">
        <v>211.33</v>
      </c>
      <c r="CN21" s="65">
        <v>379.11</v>
      </c>
      <c r="CO21" s="87"/>
      <c r="CP21" s="92">
        <v>345.07</v>
      </c>
      <c r="CQ21" s="92">
        <v>294.93</v>
      </c>
      <c r="CR21" s="92">
        <v>423.21</v>
      </c>
      <c r="CS21" s="92">
        <v>352.37</v>
      </c>
      <c r="CT21" s="92">
        <v>287.63</v>
      </c>
      <c r="CU21" s="92">
        <v>215.09</v>
      </c>
      <c r="CV21" s="92">
        <v>122.39</v>
      </c>
      <c r="CW21" s="92">
        <v>391.13</v>
      </c>
      <c r="CX21" s="92">
        <v>307.89999999999998</v>
      </c>
      <c r="CY21" s="92">
        <v>363.31</v>
      </c>
      <c r="CZ21" s="92">
        <v>312.45</v>
      </c>
      <c r="DA21" s="92">
        <v>415</v>
      </c>
      <c r="DB21" s="92">
        <v>373.18</v>
      </c>
      <c r="DC21" s="92">
        <v>149.76</v>
      </c>
      <c r="DD21" s="92">
        <v>480.46</v>
      </c>
      <c r="DE21" s="92">
        <v>336</v>
      </c>
      <c r="DF21" s="15"/>
      <c r="DG21" s="65">
        <v>426.65</v>
      </c>
      <c r="DH21" s="58">
        <v>72.91</v>
      </c>
      <c r="DI21" s="65">
        <v>148.56</v>
      </c>
      <c r="DJ21" s="65">
        <v>430.47</v>
      </c>
      <c r="DK21" s="65">
        <v>302.67</v>
      </c>
      <c r="DL21" s="65">
        <v>227.64</v>
      </c>
      <c r="DM21" s="65">
        <v>783.58</v>
      </c>
      <c r="DN21" s="65">
        <v>150.06</v>
      </c>
      <c r="DO21" s="65">
        <v>225.52</v>
      </c>
      <c r="DP21" s="65">
        <v>265.61</v>
      </c>
      <c r="DQ21" s="65">
        <v>186.83</v>
      </c>
      <c r="DR21" s="65">
        <v>220.03</v>
      </c>
      <c r="DS21" s="65">
        <v>261.14</v>
      </c>
      <c r="DT21" s="17"/>
      <c r="DU21" s="92">
        <v>370.28</v>
      </c>
      <c r="DV21" s="92">
        <v>522.23</v>
      </c>
      <c r="DW21" s="92">
        <v>436.11</v>
      </c>
      <c r="DX21" s="92">
        <v>446.29</v>
      </c>
      <c r="DY21" s="92">
        <v>353.96</v>
      </c>
      <c r="DZ21" s="92">
        <v>402.93</v>
      </c>
      <c r="EA21" s="92">
        <v>383.43</v>
      </c>
      <c r="EB21" s="92">
        <v>492.61</v>
      </c>
      <c r="EC21" s="92">
        <v>402.4</v>
      </c>
      <c r="ED21" s="92">
        <v>490.48</v>
      </c>
      <c r="EE21" s="92">
        <v>412.87</v>
      </c>
      <c r="EF21" s="92">
        <v>474.49</v>
      </c>
      <c r="EG21" s="92">
        <v>440.81</v>
      </c>
      <c r="EH21" s="92">
        <v>452.23</v>
      </c>
      <c r="EI21" s="92">
        <v>456.72</v>
      </c>
      <c r="EJ21" s="65">
        <v>290.39</v>
      </c>
      <c r="EK21" s="65">
        <v>317.27</v>
      </c>
      <c r="EL21" s="65">
        <v>296.17</v>
      </c>
      <c r="EM21" s="65">
        <v>265.66000000000003</v>
      </c>
      <c r="EN21" s="65">
        <v>330.41</v>
      </c>
      <c r="EO21" s="17"/>
      <c r="EP21" s="92">
        <v>240.31</v>
      </c>
      <c r="EQ21" s="92">
        <v>311.73</v>
      </c>
      <c r="ER21" s="92">
        <v>299.38</v>
      </c>
      <c r="ES21" s="92">
        <v>187.97</v>
      </c>
      <c r="ET21" s="92">
        <v>240.82</v>
      </c>
      <c r="EU21" s="92">
        <v>227.9</v>
      </c>
      <c r="EV21" s="92">
        <v>320.33</v>
      </c>
      <c r="EW21" s="92">
        <v>311.58999999999997</v>
      </c>
      <c r="EX21" s="92">
        <v>339.52</v>
      </c>
      <c r="EY21" s="92">
        <v>271.89</v>
      </c>
      <c r="EZ21" s="15"/>
      <c r="FA21" s="65">
        <v>448.69</v>
      </c>
      <c r="FB21" s="65">
        <v>519.08000000000004</v>
      </c>
      <c r="FC21" s="65">
        <v>405.61</v>
      </c>
      <c r="FD21" s="65">
        <v>409.16</v>
      </c>
      <c r="FE21" s="65">
        <v>467.18</v>
      </c>
      <c r="FF21" s="65">
        <v>271.64</v>
      </c>
      <c r="FG21" s="65">
        <v>503.56</v>
      </c>
      <c r="FH21" s="15"/>
      <c r="FI21" s="65">
        <v>420.88</v>
      </c>
      <c r="FJ21" s="65">
        <v>417.54</v>
      </c>
      <c r="FK21" s="65">
        <v>436.15</v>
      </c>
      <c r="FL21" s="65">
        <v>364.6</v>
      </c>
      <c r="FM21" s="65">
        <v>353.91</v>
      </c>
      <c r="FN21" s="65">
        <v>516.96</v>
      </c>
      <c r="FO21" s="65">
        <v>260.43</v>
      </c>
      <c r="FP21" s="65">
        <v>481.45</v>
      </c>
      <c r="FQ21" s="65">
        <v>445.47</v>
      </c>
      <c r="FR21" s="65">
        <v>447.9</v>
      </c>
      <c r="FS21" s="65">
        <v>491.07</v>
      </c>
      <c r="FT21" s="69"/>
    </row>
    <row r="22" spans="1:176" x14ac:dyDescent="0.3">
      <c r="A22" s="70" t="s">
        <v>269</v>
      </c>
      <c r="B22" s="63">
        <v>7.59</v>
      </c>
      <c r="C22" s="63">
        <v>7.08</v>
      </c>
      <c r="D22" s="63">
        <v>7.34</v>
      </c>
      <c r="E22" s="63">
        <v>7.51</v>
      </c>
      <c r="F22" s="63">
        <v>5.86</v>
      </c>
      <c r="G22" s="63">
        <v>7.51</v>
      </c>
      <c r="H22" s="63">
        <v>7.71</v>
      </c>
      <c r="I22" s="63">
        <v>7.27</v>
      </c>
      <c r="J22" s="63">
        <v>7.13</v>
      </c>
      <c r="K22" s="15"/>
      <c r="L22" s="58">
        <v>58.37</v>
      </c>
      <c r="M22" s="58">
        <v>96.96</v>
      </c>
      <c r="N22" s="65">
        <v>105.11</v>
      </c>
      <c r="O22" s="58">
        <v>57.78</v>
      </c>
      <c r="P22" s="58">
        <v>74.02</v>
      </c>
      <c r="Q22" s="58">
        <v>85.05</v>
      </c>
      <c r="R22" s="58">
        <v>67.260000000000005</v>
      </c>
      <c r="S22" s="58">
        <v>70.150000000000006</v>
      </c>
      <c r="T22" s="58">
        <v>74.239999999999995</v>
      </c>
      <c r="U22" s="58">
        <v>58.81</v>
      </c>
      <c r="V22" s="15"/>
      <c r="W22" s="65">
        <v>34.92</v>
      </c>
      <c r="X22" s="65">
        <v>36.24</v>
      </c>
      <c r="Y22" s="65">
        <v>27.23</v>
      </c>
      <c r="Z22" s="65">
        <v>28.88</v>
      </c>
      <c r="AA22" s="65">
        <v>24.22</v>
      </c>
      <c r="AB22" s="65">
        <v>42.43</v>
      </c>
      <c r="AC22" s="65">
        <v>28.57</v>
      </c>
      <c r="AD22" s="65">
        <v>28.52</v>
      </c>
      <c r="AE22" s="15"/>
      <c r="AF22" s="58">
        <v>40.86</v>
      </c>
      <c r="AG22" s="58">
        <v>36.96</v>
      </c>
      <c r="AH22" s="58">
        <v>30.7</v>
      </c>
      <c r="AI22" s="58">
        <v>21.85</v>
      </c>
      <c r="AJ22" s="58">
        <v>35.79</v>
      </c>
      <c r="AK22" s="58">
        <v>20.74</v>
      </c>
      <c r="AL22" s="58">
        <v>40.98</v>
      </c>
      <c r="AM22" s="58">
        <v>56.73</v>
      </c>
      <c r="AN22" s="15"/>
      <c r="AO22" s="58">
        <v>21.87</v>
      </c>
      <c r="AP22" s="58">
        <v>14.94</v>
      </c>
      <c r="AQ22" s="58">
        <v>20.04</v>
      </c>
      <c r="AR22" s="63">
        <v>5.79</v>
      </c>
      <c r="AS22" s="63">
        <v>7</v>
      </c>
      <c r="AT22" s="58">
        <v>18.88</v>
      </c>
      <c r="AU22" s="58">
        <v>18.41</v>
      </c>
      <c r="AV22" s="63">
        <v>7.06</v>
      </c>
      <c r="AW22" s="58">
        <v>4.8</v>
      </c>
      <c r="AX22" s="58">
        <v>18.329999999999998</v>
      </c>
      <c r="AY22" s="63">
        <v>6.94</v>
      </c>
      <c r="AZ22" s="58">
        <v>16.559999999999999</v>
      </c>
      <c r="BA22" s="15"/>
      <c r="BB22" s="58">
        <v>26.2</v>
      </c>
      <c r="BC22" s="58">
        <v>51.8</v>
      </c>
      <c r="BD22" s="58">
        <v>27.01</v>
      </c>
      <c r="BE22" s="58">
        <v>39.29</v>
      </c>
      <c r="BF22" s="58">
        <v>72.78</v>
      </c>
      <c r="BG22" s="58">
        <v>32.6</v>
      </c>
      <c r="BH22" s="58">
        <v>24.44</v>
      </c>
      <c r="BI22" s="58">
        <v>14.1</v>
      </c>
      <c r="BJ22" s="58">
        <v>31.63</v>
      </c>
      <c r="BK22" s="58">
        <v>34.03</v>
      </c>
      <c r="BL22" s="15"/>
      <c r="BM22" s="58">
        <v>48.96</v>
      </c>
      <c r="BN22" s="58">
        <v>58.74</v>
      </c>
      <c r="BO22" s="58">
        <v>75.95</v>
      </c>
      <c r="BP22" s="58">
        <v>51.27</v>
      </c>
      <c r="BQ22" s="58">
        <v>39.97</v>
      </c>
      <c r="BR22" s="58">
        <v>69.58</v>
      </c>
      <c r="BS22" s="58">
        <v>72.03</v>
      </c>
      <c r="BT22" s="58">
        <v>77.099999999999994</v>
      </c>
      <c r="BU22" s="58">
        <v>89.1</v>
      </c>
      <c r="BV22" s="58">
        <v>74.63</v>
      </c>
      <c r="BW22" s="58">
        <v>81.48</v>
      </c>
      <c r="BX22" s="58">
        <v>58.39</v>
      </c>
      <c r="BY22" s="58">
        <v>37.79</v>
      </c>
      <c r="BZ22" s="58">
        <v>75</v>
      </c>
      <c r="CA22" s="58">
        <v>53.68</v>
      </c>
      <c r="CB22" s="58">
        <v>60.51</v>
      </c>
      <c r="CC22" s="94">
        <v>82.56</v>
      </c>
      <c r="CD22" s="94">
        <v>54.25</v>
      </c>
      <c r="CE22" s="94">
        <v>61.35</v>
      </c>
      <c r="CF22" s="94">
        <v>70.87</v>
      </c>
      <c r="CG22" s="94">
        <v>63.58</v>
      </c>
      <c r="CH22" s="94">
        <v>42.19</v>
      </c>
      <c r="CI22" s="58">
        <v>61.97</v>
      </c>
      <c r="CJ22" s="58">
        <v>60.28</v>
      </c>
      <c r="CK22" s="58">
        <v>31.44</v>
      </c>
      <c r="CL22" s="58">
        <v>54.5</v>
      </c>
      <c r="CM22" s="58">
        <v>38.4</v>
      </c>
      <c r="CN22" s="58">
        <v>71.94</v>
      </c>
      <c r="CO22" s="87"/>
      <c r="CP22" s="94">
        <v>49.56</v>
      </c>
      <c r="CQ22" s="94">
        <v>42.14</v>
      </c>
      <c r="CR22" s="94">
        <v>60.98</v>
      </c>
      <c r="CS22" s="94">
        <v>49.69</v>
      </c>
      <c r="CT22" s="94">
        <v>39.46</v>
      </c>
      <c r="CU22" s="94">
        <v>29.47</v>
      </c>
      <c r="CV22" s="94">
        <v>18.09</v>
      </c>
      <c r="CW22" s="94">
        <v>55.71</v>
      </c>
      <c r="CX22" s="94">
        <v>44.01</v>
      </c>
      <c r="CY22" s="94">
        <v>52.62</v>
      </c>
      <c r="CZ22" s="94">
        <v>44.38</v>
      </c>
      <c r="DA22" s="94">
        <v>60.11</v>
      </c>
      <c r="DB22" s="94">
        <v>55.42</v>
      </c>
      <c r="DC22" s="94">
        <v>20.399999999999999</v>
      </c>
      <c r="DD22" s="94">
        <v>69.650000000000006</v>
      </c>
      <c r="DE22" s="94">
        <v>48.36</v>
      </c>
      <c r="DF22" s="15"/>
      <c r="DG22" s="58">
        <v>60.23</v>
      </c>
      <c r="DH22" s="58">
        <v>10.029999999999999</v>
      </c>
      <c r="DI22" s="58">
        <v>21.34</v>
      </c>
      <c r="DJ22" s="58">
        <v>58.26</v>
      </c>
      <c r="DK22" s="58">
        <v>41.72</v>
      </c>
      <c r="DL22" s="58">
        <v>31.11</v>
      </c>
      <c r="DM22" s="65">
        <v>111.55</v>
      </c>
      <c r="DN22" s="58">
        <v>23.12</v>
      </c>
      <c r="DO22" s="58">
        <v>32.82</v>
      </c>
      <c r="DP22" s="58">
        <v>44.94</v>
      </c>
      <c r="DQ22" s="58">
        <v>28.56</v>
      </c>
      <c r="DR22" s="58">
        <v>34.83</v>
      </c>
      <c r="DS22" s="58">
        <v>43.33</v>
      </c>
      <c r="DT22" s="17"/>
      <c r="DU22" s="94">
        <v>61.8</v>
      </c>
      <c r="DV22" s="94">
        <v>87.61</v>
      </c>
      <c r="DW22" s="94">
        <v>75.73</v>
      </c>
      <c r="DX22" s="94">
        <v>69.47</v>
      </c>
      <c r="DY22" s="94">
        <v>59.86</v>
      </c>
      <c r="DZ22" s="94">
        <v>67.53</v>
      </c>
      <c r="EA22" s="94">
        <v>66.959999999999994</v>
      </c>
      <c r="EB22" s="94">
        <v>80.260000000000005</v>
      </c>
      <c r="EC22" s="94">
        <v>68.650000000000006</v>
      </c>
      <c r="ED22" s="94">
        <v>81.81</v>
      </c>
      <c r="EE22" s="94">
        <v>70.89</v>
      </c>
      <c r="EF22" s="94">
        <v>79.53</v>
      </c>
      <c r="EG22" s="94">
        <v>72.239999999999995</v>
      </c>
      <c r="EH22" s="94">
        <v>70.58</v>
      </c>
      <c r="EI22" s="94">
        <v>79.78</v>
      </c>
      <c r="EJ22" s="58">
        <v>55.17</v>
      </c>
      <c r="EK22" s="58">
        <v>62.08</v>
      </c>
      <c r="EL22" s="58">
        <v>58.22</v>
      </c>
      <c r="EM22" s="58">
        <v>51.92</v>
      </c>
      <c r="EN22" s="58">
        <v>64.819999999999993</v>
      </c>
      <c r="EO22" s="17"/>
      <c r="EP22" s="94">
        <v>40.659999999999997</v>
      </c>
      <c r="EQ22" s="94">
        <v>55.64</v>
      </c>
      <c r="ER22" s="94">
        <v>52.33</v>
      </c>
      <c r="ES22" s="94">
        <v>30.65</v>
      </c>
      <c r="ET22" s="94">
        <v>40.270000000000003</v>
      </c>
      <c r="EU22" s="94">
        <v>39.01</v>
      </c>
      <c r="EV22" s="94">
        <v>58.84</v>
      </c>
      <c r="EW22" s="94">
        <v>56.36</v>
      </c>
      <c r="EX22" s="94">
        <v>63.7</v>
      </c>
      <c r="EY22" s="94">
        <v>50.56</v>
      </c>
      <c r="EZ22" s="15"/>
      <c r="FA22" s="58">
        <v>74.91</v>
      </c>
      <c r="FB22" s="58">
        <v>84.42</v>
      </c>
      <c r="FC22" s="58">
        <v>72.510000000000005</v>
      </c>
      <c r="FD22" s="58">
        <v>66.739999999999995</v>
      </c>
      <c r="FE22" s="58">
        <v>75.7</v>
      </c>
      <c r="FF22" s="58">
        <v>49.11</v>
      </c>
      <c r="FG22" s="58">
        <v>77.569999999999993</v>
      </c>
      <c r="FH22" s="15"/>
      <c r="FI22" s="58">
        <v>66.75</v>
      </c>
      <c r="FJ22" s="58">
        <v>69.33</v>
      </c>
      <c r="FK22" s="58">
        <v>72.37</v>
      </c>
      <c r="FL22" s="58">
        <v>58.35</v>
      </c>
      <c r="FM22" s="58">
        <v>57.81</v>
      </c>
      <c r="FN22" s="58">
        <v>82.4</v>
      </c>
      <c r="FO22" s="58">
        <v>39.159999999999997</v>
      </c>
      <c r="FP22" s="58">
        <v>78.95</v>
      </c>
      <c r="FQ22" s="58">
        <v>75.63</v>
      </c>
      <c r="FR22" s="58">
        <v>75.569999999999993</v>
      </c>
      <c r="FS22" s="58">
        <v>80.91</v>
      </c>
      <c r="FT22" s="69"/>
    </row>
    <row r="23" spans="1:176" x14ac:dyDescent="0.3">
      <c r="A23" s="70" t="s">
        <v>270</v>
      </c>
      <c r="B23" s="58">
        <v>35.229999999999997</v>
      </c>
      <c r="C23" s="58">
        <v>33.65</v>
      </c>
      <c r="D23" s="58">
        <v>35.520000000000003</v>
      </c>
      <c r="E23" s="58">
        <v>35.520000000000003</v>
      </c>
      <c r="F23" s="58">
        <v>27.42</v>
      </c>
      <c r="G23" s="58">
        <v>34.89</v>
      </c>
      <c r="H23" s="58">
        <v>37.340000000000003</v>
      </c>
      <c r="I23" s="58">
        <v>35.090000000000003</v>
      </c>
      <c r="J23" s="58">
        <v>32.979999999999997</v>
      </c>
      <c r="K23" s="15"/>
      <c r="L23" s="65">
        <v>299.27</v>
      </c>
      <c r="M23" s="65">
        <v>567.71</v>
      </c>
      <c r="N23" s="65">
        <v>613.96</v>
      </c>
      <c r="O23" s="65">
        <v>305.73</v>
      </c>
      <c r="P23" s="65">
        <v>405.48</v>
      </c>
      <c r="Q23" s="65">
        <v>467.6</v>
      </c>
      <c r="R23" s="65">
        <v>345.7</v>
      </c>
      <c r="S23" s="65">
        <v>383.17</v>
      </c>
      <c r="T23" s="65">
        <v>425.17</v>
      </c>
      <c r="U23" s="65">
        <v>327.71</v>
      </c>
      <c r="V23" s="15"/>
      <c r="W23" s="65">
        <v>142.51</v>
      </c>
      <c r="X23" s="65">
        <v>146.28</v>
      </c>
      <c r="Y23" s="65">
        <v>107.77</v>
      </c>
      <c r="Z23" s="65">
        <v>127.73</v>
      </c>
      <c r="AA23" s="65">
        <v>96.09</v>
      </c>
      <c r="AB23" s="65">
        <v>168.02</v>
      </c>
      <c r="AC23" s="65">
        <v>115.93</v>
      </c>
      <c r="AD23" s="65">
        <v>110.86</v>
      </c>
      <c r="AE23" s="15"/>
      <c r="AF23" s="65">
        <v>214.37</v>
      </c>
      <c r="AG23" s="65">
        <v>187.44</v>
      </c>
      <c r="AH23" s="65">
        <v>163.47</v>
      </c>
      <c r="AI23" s="65">
        <v>111.84</v>
      </c>
      <c r="AJ23" s="65">
        <v>192.4</v>
      </c>
      <c r="AK23" s="65">
        <v>109.43</v>
      </c>
      <c r="AL23" s="65">
        <v>216.63</v>
      </c>
      <c r="AM23" s="65">
        <v>293.67</v>
      </c>
      <c r="AN23" s="15"/>
      <c r="AO23" s="65">
        <v>110.11</v>
      </c>
      <c r="AP23" s="58">
        <v>74.709999999999994</v>
      </c>
      <c r="AQ23" s="65">
        <v>102.16</v>
      </c>
      <c r="AR23" s="58">
        <v>28.14</v>
      </c>
      <c r="AS23" s="58">
        <v>38.17</v>
      </c>
      <c r="AT23" s="58">
        <v>95.6</v>
      </c>
      <c r="AU23" s="58">
        <v>90.01</v>
      </c>
      <c r="AV23" s="58">
        <v>35.46</v>
      </c>
      <c r="AW23" s="58">
        <v>25.75</v>
      </c>
      <c r="AX23" s="58">
        <v>94.34</v>
      </c>
      <c r="AY23" s="58">
        <v>34.53</v>
      </c>
      <c r="AZ23" s="58">
        <v>84.37</v>
      </c>
      <c r="BA23" s="15"/>
      <c r="BB23" s="65">
        <v>147.19999999999999</v>
      </c>
      <c r="BC23" s="65">
        <v>276.33</v>
      </c>
      <c r="BD23" s="65">
        <v>158.86000000000001</v>
      </c>
      <c r="BE23" s="65">
        <v>197.83</v>
      </c>
      <c r="BF23" s="65">
        <v>393.4</v>
      </c>
      <c r="BG23" s="65">
        <v>179.57</v>
      </c>
      <c r="BH23" s="65">
        <v>139.41</v>
      </c>
      <c r="BI23" s="65">
        <v>83.19</v>
      </c>
      <c r="BJ23" s="65">
        <v>185.06</v>
      </c>
      <c r="BK23" s="65">
        <v>183.17</v>
      </c>
      <c r="BL23" s="15"/>
      <c r="BM23" s="65">
        <v>328.99</v>
      </c>
      <c r="BN23" s="65">
        <v>359.42</v>
      </c>
      <c r="BO23" s="65">
        <v>477.39</v>
      </c>
      <c r="BP23" s="65">
        <v>322.13</v>
      </c>
      <c r="BQ23" s="65">
        <v>273</v>
      </c>
      <c r="BR23" s="65">
        <v>439.23</v>
      </c>
      <c r="BS23" s="65">
        <v>448.54</v>
      </c>
      <c r="BT23" s="65">
        <v>482.69</v>
      </c>
      <c r="BU23" s="65">
        <v>582.4</v>
      </c>
      <c r="BV23" s="65">
        <v>469.58</v>
      </c>
      <c r="BW23" s="65">
        <v>515.12</v>
      </c>
      <c r="BX23" s="65">
        <v>365.78</v>
      </c>
      <c r="BY23" s="65">
        <v>267.41000000000003</v>
      </c>
      <c r="BZ23" s="65">
        <v>469.84</v>
      </c>
      <c r="CA23" s="65">
        <v>359.24</v>
      </c>
      <c r="CB23" s="65">
        <v>376.79</v>
      </c>
      <c r="CC23" s="92">
        <v>523.79</v>
      </c>
      <c r="CD23" s="92">
        <v>330.14</v>
      </c>
      <c r="CE23" s="92">
        <v>382.56</v>
      </c>
      <c r="CF23" s="92">
        <v>438.83</v>
      </c>
      <c r="CG23" s="92">
        <v>404.62</v>
      </c>
      <c r="CH23" s="92">
        <v>277.33</v>
      </c>
      <c r="CI23" s="65">
        <v>377.99</v>
      </c>
      <c r="CJ23" s="65">
        <v>377.93</v>
      </c>
      <c r="CK23" s="65">
        <v>183.42</v>
      </c>
      <c r="CL23" s="65">
        <v>339.72</v>
      </c>
      <c r="CM23" s="65">
        <v>228.22</v>
      </c>
      <c r="CN23" s="65">
        <v>458.32</v>
      </c>
      <c r="CO23" s="87"/>
      <c r="CP23" s="92">
        <v>302.89999999999998</v>
      </c>
      <c r="CQ23" s="92">
        <v>256.42</v>
      </c>
      <c r="CR23" s="92">
        <v>377.04</v>
      </c>
      <c r="CS23" s="92">
        <v>301.64</v>
      </c>
      <c r="CT23" s="92">
        <v>242.15</v>
      </c>
      <c r="CU23" s="92">
        <v>178.81</v>
      </c>
      <c r="CV23" s="92">
        <v>113.34</v>
      </c>
      <c r="CW23" s="92">
        <v>356.98</v>
      </c>
      <c r="CX23" s="92">
        <v>274.62</v>
      </c>
      <c r="CY23" s="92">
        <v>325.79000000000002</v>
      </c>
      <c r="CZ23" s="92">
        <v>268.95</v>
      </c>
      <c r="DA23" s="92">
        <v>367.36</v>
      </c>
      <c r="DB23" s="92">
        <v>342.17</v>
      </c>
      <c r="DC23" s="92">
        <v>123.69</v>
      </c>
      <c r="DD23" s="92">
        <v>431.38</v>
      </c>
      <c r="DE23" s="92">
        <v>301.12</v>
      </c>
      <c r="DF23" s="15"/>
      <c r="DG23" s="65">
        <v>351.07</v>
      </c>
      <c r="DH23" s="58">
        <v>58.06</v>
      </c>
      <c r="DI23" s="65">
        <v>130.34</v>
      </c>
      <c r="DJ23" s="65">
        <v>335.56</v>
      </c>
      <c r="DK23" s="65">
        <v>246.42</v>
      </c>
      <c r="DL23" s="65">
        <v>181.18</v>
      </c>
      <c r="DM23" s="65">
        <v>678.74</v>
      </c>
      <c r="DN23" s="65">
        <v>147.55000000000001</v>
      </c>
      <c r="DO23" s="65">
        <v>202.08</v>
      </c>
      <c r="DP23" s="65">
        <v>256.97000000000003</v>
      </c>
      <c r="DQ23" s="65">
        <v>162.65</v>
      </c>
      <c r="DR23" s="65">
        <v>197.09</v>
      </c>
      <c r="DS23" s="65">
        <v>247.29</v>
      </c>
      <c r="DT23" s="17"/>
      <c r="DU23" s="92">
        <v>417.17</v>
      </c>
      <c r="DV23" s="92">
        <v>591.75</v>
      </c>
      <c r="DW23" s="92">
        <v>507.22</v>
      </c>
      <c r="DX23" s="92">
        <v>449.32</v>
      </c>
      <c r="DY23" s="92">
        <v>404.37</v>
      </c>
      <c r="DZ23" s="92">
        <v>443.52</v>
      </c>
      <c r="EA23" s="92">
        <v>456.03</v>
      </c>
      <c r="EB23" s="92">
        <v>535.34</v>
      </c>
      <c r="EC23" s="92">
        <v>462.34</v>
      </c>
      <c r="ED23" s="92">
        <v>551.87</v>
      </c>
      <c r="EE23" s="92">
        <v>471.42</v>
      </c>
      <c r="EF23" s="92">
        <v>521.63</v>
      </c>
      <c r="EG23" s="92">
        <v>470.21</v>
      </c>
      <c r="EH23" s="92">
        <v>446.68</v>
      </c>
      <c r="EI23" s="92">
        <v>537.22</v>
      </c>
      <c r="EJ23" s="65">
        <v>354.44</v>
      </c>
      <c r="EK23" s="65">
        <v>402.18</v>
      </c>
      <c r="EL23" s="65">
        <v>375.23</v>
      </c>
      <c r="EM23" s="65">
        <v>336.93</v>
      </c>
      <c r="EN23" s="65">
        <v>420.04</v>
      </c>
      <c r="EO23" s="17"/>
      <c r="EP23" s="92">
        <v>254.8</v>
      </c>
      <c r="EQ23" s="92">
        <v>350.64</v>
      </c>
      <c r="ER23" s="92">
        <v>321.70999999999998</v>
      </c>
      <c r="ES23" s="92">
        <v>194.17</v>
      </c>
      <c r="ET23" s="92">
        <v>254.66</v>
      </c>
      <c r="EU23" s="92">
        <v>225.94</v>
      </c>
      <c r="EV23" s="92">
        <v>377</v>
      </c>
      <c r="EW23" s="92">
        <v>356.69</v>
      </c>
      <c r="EX23" s="92">
        <v>410.13</v>
      </c>
      <c r="EY23" s="92">
        <v>320.36</v>
      </c>
      <c r="EZ23" s="15"/>
      <c r="FA23" s="65">
        <v>429.93</v>
      </c>
      <c r="FB23" s="65">
        <v>486.39</v>
      </c>
      <c r="FC23" s="65">
        <v>433.86</v>
      </c>
      <c r="FD23" s="65">
        <v>377.29</v>
      </c>
      <c r="FE23" s="65">
        <v>428.18</v>
      </c>
      <c r="FF23" s="65">
        <v>294.64</v>
      </c>
      <c r="FG23" s="65">
        <v>426.45</v>
      </c>
      <c r="FH23" s="15"/>
      <c r="FI23" s="65">
        <v>387.72</v>
      </c>
      <c r="FJ23" s="65">
        <v>412.4</v>
      </c>
      <c r="FK23" s="65">
        <v>429.62</v>
      </c>
      <c r="FL23" s="65">
        <v>344.06</v>
      </c>
      <c r="FM23" s="65">
        <v>345.56</v>
      </c>
      <c r="FN23" s="65">
        <v>487.25</v>
      </c>
      <c r="FO23" s="65">
        <v>217.73</v>
      </c>
      <c r="FP23" s="65">
        <v>466.08</v>
      </c>
      <c r="FQ23" s="65">
        <v>457.91</v>
      </c>
      <c r="FR23" s="65">
        <v>454.65</v>
      </c>
      <c r="FS23" s="65">
        <v>470.8</v>
      </c>
      <c r="FT23" s="69"/>
    </row>
    <row r="24" spans="1:176" x14ac:dyDescent="0.3">
      <c r="A24" s="70" t="s">
        <v>271</v>
      </c>
      <c r="B24" s="63">
        <v>6.47</v>
      </c>
      <c r="C24" s="63">
        <v>6.18</v>
      </c>
      <c r="D24" s="63">
        <v>6.23</v>
      </c>
      <c r="E24" s="63">
        <v>6.47</v>
      </c>
      <c r="F24" s="63">
        <v>4.96</v>
      </c>
      <c r="G24" s="63">
        <v>6.71</v>
      </c>
      <c r="H24" s="63">
        <v>6.74</v>
      </c>
      <c r="I24" s="63">
        <v>6.27</v>
      </c>
      <c r="J24" s="63">
        <v>5.87</v>
      </c>
      <c r="K24" s="15"/>
      <c r="L24" s="58">
        <v>54.56</v>
      </c>
      <c r="M24" s="65">
        <v>115</v>
      </c>
      <c r="N24" s="65">
        <v>124.03</v>
      </c>
      <c r="O24" s="58">
        <v>56.81</v>
      </c>
      <c r="P24" s="58">
        <v>76.760000000000005</v>
      </c>
      <c r="Q24" s="58">
        <v>90.71</v>
      </c>
      <c r="R24" s="58">
        <v>63.49</v>
      </c>
      <c r="S24" s="58">
        <v>72.69</v>
      </c>
      <c r="T24" s="58">
        <v>82.67</v>
      </c>
      <c r="U24" s="58">
        <v>63.38</v>
      </c>
      <c r="V24" s="15"/>
      <c r="W24" s="58">
        <v>20.68</v>
      </c>
      <c r="X24" s="58">
        <v>20.49</v>
      </c>
      <c r="Y24" s="58">
        <v>14.72</v>
      </c>
      <c r="Z24" s="58">
        <v>19.260000000000002</v>
      </c>
      <c r="AA24" s="58">
        <v>13.31</v>
      </c>
      <c r="AB24" s="58">
        <v>24.11</v>
      </c>
      <c r="AC24" s="58">
        <v>15.53</v>
      </c>
      <c r="AD24" s="58">
        <v>15.51</v>
      </c>
      <c r="AE24" s="15"/>
      <c r="AF24" s="58">
        <v>40.31</v>
      </c>
      <c r="AG24" s="58">
        <v>33.57</v>
      </c>
      <c r="AH24" s="58">
        <v>31.1</v>
      </c>
      <c r="AI24" s="58">
        <v>21.02</v>
      </c>
      <c r="AJ24" s="58">
        <v>35.51</v>
      </c>
      <c r="AK24" s="58">
        <v>19.559999999999999</v>
      </c>
      <c r="AL24" s="58">
        <v>40.090000000000003</v>
      </c>
      <c r="AM24" s="58">
        <v>54.76</v>
      </c>
      <c r="AN24" s="15"/>
      <c r="AO24" s="58">
        <v>20.350000000000001</v>
      </c>
      <c r="AP24" s="58">
        <v>13.55</v>
      </c>
      <c r="AQ24" s="58">
        <v>18.7</v>
      </c>
      <c r="AR24" s="58">
        <v>5.28</v>
      </c>
      <c r="AS24" s="58">
        <v>7.91</v>
      </c>
      <c r="AT24" s="58">
        <v>17.440000000000001</v>
      </c>
      <c r="AU24" s="58">
        <v>16.53</v>
      </c>
      <c r="AV24" s="63">
        <v>6.48</v>
      </c>
      <c r="AW24" s="63">
        <v>4.84</v>
      </c>
      <c r="AX24" s="58">
        <v>17.7</v>
      </c>
      <c r="AY24" s="63">
        <v>6.2</v>
      </c>
      <c r="AZ24" s="58">
        <v>15.6</v>
      </c>
      <c r="BA24" s="15"/>
      <c r="BB24" s="58">
        <v>26.59</v>
      </c>
      <c r="BC24" s="58">
        <v>47.97</v>
      </c>
      <c r="BD24" s="58">
        <v>30.11</v>
      </c>
      <c r="BE24" s="58">
        <v>33.11</v>
      </c>
      <c r="BF24" s="58">
        <v>70.33</v>
      </c>
      <c r="BG24" s="58">
        <v>32.520000000000003</v>
      </c>
      <c r="BH24" s="58">
        <v>27.09</v>
      </c>
      <c r="BI24" s="58">
        <v>16.93</v>
      </c>
      <c r="BJ24" s="58">
        <v>35.76</v>
      </c>
      <c r="BK24" s="58">
        <v>33.67</v>
      </c>
      <c r="BL24" s="15"/>
      <c r="BM24" s="58">
        <v>64.2</v>
      </c>
      <c r="BN24" s="58">
        <v>66.27</v>
      </c>
      <c r="BO24" s="58">
        <v>88.93</v>
      </c>
      <c r="BP24" s="58">
        <v>60.86</v>
      </c>
      <c r="BQ24" s="58">
        <v>54.85</v>
      </c>
      <c r="BR24" s="58">
        <v>82.88</v>
      </c>
      <c r="BS24" s="58">
        <v>83.18</v>
      </c>
      <c r="BT24" s="58">
        <v>89.82</v>
      </c>
      <c r="BU24" s="58">
        <v>110.68</v>
      </c>
      <c r="BV24" s="58">
        <v>88.07</v>
      </c>
      <c r="BW24" s="58">
        <v>95.47</v>
      </c>
      <c r="BX24" s="58">
        <v>66.89</v>
      </c>
      <c r="BY24" s="58">
        <v>53.71</v>
      </c>
      <c r="BZ24" s="58">
        <v>87.5</v>
      </c>
      <c r="CA24" s="58">
        <v>69.709999999999994</v>
      </c>
      <c r="CB24" s="58">
        <v>68.599999999999994</v>
      </c>
      <c r="CC24" s="94">
        <v>95.74</v>
      </c>
      <c r="CD24" s="94">
        <v>60.15</v>
      </c>
      <c r="CE24" s="94">
        <v>70.39</v>
      </c>
      <c r="CF24" s="94">
        <v>79.88</v>
      </c>
      <c r="CG24" s="94">
        <v>72.72</v>
      </c>
      <c r="CH24" s="94">
        <v>53.2</v>
      </c>
      <c r="CI24" s="58">
        <v>73.11</v>
      </c>
      <c r="CJ24" s="58">
        <v>72.89</v>
      </c>
      <c r="CK24" s="58">
        <v>35.35</v>
      </c>
      <c r="CL24" s="58">
        <v>67</v>
      </c>
      <c r="CM24" s="58">
        <v>43.98</v>
      </c>
      <c r="CN24" s="58">
        <v>88.52</v>
      </c>
      <c r="CO24" s="87"/>
      <c r="CP24" s="94">
        <v>59.32</v>
      </c>
      <c r="CQ24" s="94">
        <v>50.81</v>
      </c>
      <c r="CR24" s="94">
        <v>74.17</v>
      </c>
      <c r="CS24" s="94">
        <v>59.54</v>
      </c>
      <c r="CT24" s="94">
        <v>48.31</v>
      </c>
      <c r="CU24" s="94">
        <v>34.83</v>
      </c>
      <c r="CV24" s="94">
        <v>22.61</v>
      </c>
      <c r="CW24" s="94">
        <v>69.459999999999994</v>
      </c>
      <c r="CX24" s="94">
        <v>53.99</v>
      </c>
      <c r="CY24" s="94">
        <v>63.09</v>
      </c>
      <c r="CZ24" s="94">
        <v>53.09</v>
      </c>
      <c r="DA24" s="94">
        <v>73.69</v>
      </c>
      <c r="DB24" s="94">
        <v>67.03</v>
      </c>
      <c r="DC24" s="94">
        <v>25.16</v>
      </c>
      <c r="DD24" s="94">
        <v>85.86</v>
      </c>
      <c r="DE24" s="94">
        <v>59.2</v>
      </c>
      <c r="DF24" s="15"/>
      <c r="DG24" s="58">
        <v>68.62</v>
      </c>
      <c r="DH24" s="58">
        <v>11.1</v>
      </c>
      <c r="DI24" s="58">
        <v>26.7</v>
      </c>
      <c r="DJ24" s="58">
        <v>63.09</v>
      </c>
      <c r="DK24" s="58">
        <v>47.66</v>
      </c>
      <c r="DL24" s="58">
        <v>34.979999999999997</v>
      </c>
      <c r="DM24" s="65">
        <v>129.94</v>
      </c>
      <c r="DN24" s="58">
        <v>31.36</v>
      </c>
      <c r="DO24" s="58">
        <v>39.869999999999997</v>
      </c>
      <c r="DP24" s="58">
        <v>55.81</v>
      </c>
      <c r="DQ24" s="58">
        <v>32.119999999999997</v>
      </c>
      <c r="DR24" s="58">
        <v>38.340000000000003</v>
      </c>
      <c r="DS24" s="58">
        <v>50.3</v>
      </c>
      <c r="DT24" s="17"/>
      <c r="DU24" s="94">
        <v>88.38</v>
      </c>
      <c r="DV24" s="92">
        <v>120.82</v>
      </c>
      <c r="DW24" s="92">
        <v>107.55</v>
      </c>
      <c r="DX24" s="94">
        <v>89.97</v>
      </c>
      <c r="DY24" s="94">
        <v>83.97</v>
      </c>
      <c r="DZ24" s="94">
        <v>90.32</v>
      </c>
      <c r="EA24" s="94">
        <v>95.85</v>
      </c>
      <c r="EB24" s="92">
        <v>107.79</v>
      </c>
      <c r="EC24" s="94">
        <v>96.6</v>
      </c>
      <c r="ED24" s="92">
        <v>112.41</v>
      </c>
      <c r="EE24" s="94">
        <v>97.51</v>
      </c>
      <c r="EF24" s="92">
        <v>106.3</v>
      </c>
      <c r="EG24" s="94">
        <v>93.53</v>
      </c>
      <c r="EH24" s="94">
        <v>86.66</v>
      </c>
      <c r="EI24" s="92">
        <v>109.49</v>
      </c>
      <c r="EJ24" s="58">
        <v>75.459999999999994</v>
      </c>
      <c r="EK24" s="58">
        <v>87.91</v>
      </c>
      <c r="EL24" s="58">
        <v>81.69</v>
      </c>
      <c r="EM24" s="58">
        <v>72.709999999999994</v>
      </c>
      <c r="EN24" s="58">
        <v>91.41</v>
      </c>
      <c r="EO24" s="17"/>
      <c r="EP24" s="94">
        <v>45.36</v>
      </c>
      <c r="EQ24" s="94">
        <v>58.93</v>
      </c>
      <c r="ER24" s="94">
        <v>54.16</v>
      </c>
      <c r="ES24" s="94">
        <v>34.81</v>
      </c>
      <c r="ET24" s="94">
        <v>45.17</v>
      </c>
      <c r="EU24" s="94">
        <v>35.799999999999997</v>
      </c>
      <c r="EV24" s="94">
        <v>67.06</v>
      </c>
      <c r="EW24" s="94">
        <v>63.45</v>
      </c>
      <c r="EX24" s="94">
        <v>71.33</v>
      </c>
      <c r="EY24" s="94">
        <v>54.31</v>
      </c>
      <c r="EZ24" s="15"/>
      <c r="FA24" s="58">
        <v>79.510000000000005</v>
      </c>
      <c r="FB24" s="58">
        <v>91.62</v>
      </c>
      <c r="FC24" s="58">
        <v>81.819999999999993</v>
      </c>
      <c r="FD24" s="58">
        <v>72.25</v>
      </c>
      <c r="FE24" s="58">
        <v>78.69</v>
      </c>
      <c r="FF24" s="58">
        <v>56.11</v>
      </c>
      <c r="FG24" s="58">
        <v>77.37</v>
      </c>
      <c r="FH24" s="15"/>
      <c r="FI24" s="58">
        <v>75.14</v>
      </c>
      <c r="FJ24" s="58">
        <v>83.25</v>
      </c>
      <c r="FK24" s="58">
        <v>87.29</v>
      </c>
      <c r="FL24" s="58">
        <v>70.31</v>
      </c>
      <c r="FM24" s="58">
        <v>70.23</v>
      </c>
      <c r="FN24" s="58">
        <v>97.16</v>
      </c>
      <c r="FO24" s="58">
        <v>42.55</v>
      </c>
      <c r="FP24" s="58">
        <v>92.91</v>
      </c>
      <c r="FQ24" s="58">
        <v>93.38</v>
      </c>
      <c r="FR24" s="58">
        <v>91.69</v>
      </c>
      <c r="FS24" s="58">
        <v>94.05</v>
      </c>
      <c r="FT24" s="69"/>
    </row>
    <row r="25" spans="1:176" x14ac:dyDescent="0.3">
      <c r="A25" s="70" t="s">
        <v>272</v>
      </c>
      <c r="B25" s="58">
        <v>16.05</v>
      </c>
      <c r="C25" s="58">
        <v>14.05</v>
      </c>
      <c r="D25" s="58">
        <v>15.56</v>
      </c>
      <c r="E25" s="58">
        <v>15.51</v>
      </c>
      <c r="F25" s="58">
        <v>12.06</v>
      </c>
      <c r="G25" s="58">
        <v>15.47</v>
      </c>
      <c r="H25" s="58">
        <v>16.11</v>
      </c>
      <c r="I25" s="58">
        <v>14.19</v>
      </c>
      <c r="J25" s="58">
        <v>14.46</v>
      </c>
      <c r="K25" s="15"/>
      <c r="L25" s="65">
        <v>125.87</v>
      </c>
      <c r="M25" s="65">
        <v>283.81</v>
      </c>
      <c r="N25" s="65">
        <v>308.26</v>
      </c>
      <c r="O25" s="65">
        <v>133.25</v>
      </c>
      <c r="P25" s="65">
        <v>185.03</v>
      </c>
      <c r="Q25" s="65">
        <v>206.93</v>
      </c>
      <c r="R25" s="65">
        <v>146.9</v>
      </c>
      <c r="S25" s="65">
        <v>169.97</v>
      </c>
      <c r="T25" s="65">
        <v>200.56</v>
      </c>
      <c r="U25" s="65">
        <v>151.93</v>
      </c>
      <c r="V25" s="15"/>
      <c r="W25" s="58">
        <v>34.020000000000003</v>
      </c>
      <c r="X25" s="58">
        <v>33.89</v>
      </c>
      <c r="Y25" s="58">
        <v>23.23</v>
      </c>
      <c r="Z25" s="58">
        <v>32.81</v>
      </c>
      <c r="AA25" s="58">
        <v>22.47</v>
      </c>
      <c r="AB25" s="58">
        <v>38.42</v>
      </c>
      <c r="AC25" s="58">
        <v>24.63</v>
      </c>
      <c r="AD25" s="58">
        <v>24.37</v>
      </c>
      <c r="AE25" s="15"/>
      <c r="AF25" s="58">
        <v>96.79</v>
      </c>
      <c r="AG25" s="58">
        <v>76.63</v>
      </c>
      <c r="AH25" s="58">
        <v>73.09</v>
      </c>
      <c r="AI25" s="58">
        <v>48.31</v>
      </c>
      <c r="AJ25" s="58">
        <v>84.91</v>
      </c>
      <c r="AK25" s="58">
        <v>45.63</v>
      </c>
      <c r="AL25" s="58">
        <v>92.73</v>
      </c>
      <c r="AM25" s="65">
        <v>128.83000000000001</v>
      </c>
      <c r="AN25" s="15"/>
      <c r="AO25" s="58">
        <v>47.42</v>
      </c>
      <c r="AP25" s="58">
        <v>32.020000000000003</v>
      </c>
      <c r="AQ25" s="58">
        <v>43.31</v>
      </c>
      <c r="AR25" s="58">
        <v>12.01</v>
      </c>
      <c r="AS25" s="58">
        <v>21.3</v>
      </c>
      <c r="AT25" s="58">
        <v>40.1</v>
      </c>
      <c r="AU25" s="58">
        <v>37.840000000000003</v>
      </c>
      <c r="AV25" s="58">
        <v>15.67</v>
      </c>
      <c r="AW25" s="58">
        <v>12.21</v>
      </c>
      <c r="AX25" s="58">
        <v>41.98</v>
      </c>
      <c r="AY25" s="58">
        <v>15.4</v>
      </c>
      <c r="AZ25" s="58">
        <v>37.270000000000003</v>
      </c>
      <c r="BA25" s="15"/>
      <c r="BB25" s="58">
        <v>57.21</v>
      </c>
      <c r="BC25" s="65">
        <v>100.83</v>
      </c>
      <c r="BD25" s="58">
        <v>69.58</v>
      </c>
      <c r="BE25" s="58">
        <v>67.209999999999994</v>
      </c>
      <c r="BF25" s="65">
        <v>154.03</v>
      </c>
      <c r="BG25" s="58">
        <v>72.03</v>
      </c>
      <c r="BH25" s="58">
        <v>61.67</v>
      </c>
      <c r="BI25" s="58">
        <v>41.03</v>
      </c>
      <c r="BJ25" s="58">
        <v>83.59</v>
      </c>
      <c r="BK25" s="58">
        <v>71.58</v>
      </c>
      <c r="BL25" s="15"/>
      <c r="BM25" s="65">
        <v>162.63</v>
      </c>
      <c r="BN25" s="65">
        <v>165.14</v>
      </c>
      <c r="BO25" s="65">
        <v>223.14</v>
      </c>
      <c r="BP25" s="65">
        <v>150.32</v>
      </c>
      <c r="BQ25" s="65">
        <v>143.66999999999999</v>
      </c>
      <c r="BR25" s="65">
        <v>203.68</v>
      </c>
      <c r="BS25" s="65">
        <v>204.19</v>
      </c>
      <c r="BT25" s="65">
        <v>220.64</v>
      </c>
      <c r="BU25" s="65">
        <v>280.68</v>
      </c>
      <c r="BV25" s="65">
        <v>217.34</v>
      </c>
      <c r="BW25" s="65">
        <v>243.45</v>
      </c>
      <c r="BX25" s="65">
        <v>162.31</v>
      </c>
      <c r="BY25" s="65">
        <v>147.31</v>
      </c>
      <c r="BZ25" s="65">
        <v>216.13</v>
      </c>
      <c r="CA25" s="65">
        <v>182.23</v>
      </c>
      <c r="CB25" s="65">
        <v>169.49</v>
      </c>
      <c r="CC25" s="92">
        <v>234.84</v>
      </c>
      <c r="CD25" s="92">
        <v>145.22999999999999</v>
      </c>
      <c r="CE25" s="92">
        <v>173.24</v>
      </c>
      <c r="CF25" s="92">
        <v>197.24</v>
      </c>
      <c r="CG25" s="92">
        <v>179.59</v>
      </c>
      <c r="CH25" s="92">
        <v>130.38</v>
      </c>
      <c r="CI25" s="65">
        <v>171.44</v>
      </c>
      <c r="CJ25" s="65">
        <v>170.25</v>
      </c>
      <c r="CK25" s="65">
        <v>81.94</v>
      </c>
      <c r="CL25" s="65">
        <v>157.77000000000001</v>
      </c>
      <c r="CM25" s="65">
        <v>101.92</v>
      </c>
      <c r="CN25" s="65">
        <v>197.93</v>
      </c>
      <c r="CO25" s="87"/>
      <c r="CP25" s="92">
        <v>159.75</v>
      </c>
      <c r="CQ25" s="92">
        <v>135.74</v>
      </c>
      <c r="CR25" s="92">
        <v>199.35</v>
      </c>
      <c r="CS25" s="92">
        <v>162.63</v>
      </c>
      <c r="CT25" s="92">
        <v>131.27000000000001</v>
      </c>
      <c r="CU25" s="94">
        <v>95.25</v>
      </c>
      <c r="CV25" s="94">
        <v>59.96</v>
      </c>
      <c r="CW25" s="92">
        <v>184.81</v>
      </c>
      <c r="CX25" s="92">
        <v>145.06</v>
      </c>
      <c r="CY25" s="92">
        <v>172.29</v>
      </c>
      <c r="CZ25" s="92">
        <v>140.94</v>
      </c>
      <c r="DA25" s="92">
        <v>196.37</v>
      </c>
      <c r="DB25" s="92">
        <v>181.03</v>
      </c>
      <c r="DC25" s="94">
        <v>66.260000000000005</v>
      </c>
      <c r="DD25" s="92">
        <v>233.77</v>
      </c>
      <c r="DE25" s="92">
        <v>160.66</v>
      </c>
      <c r="DF25" s="15"/>
      <c r="DG25" s="65">
        <v>185.11</v>
      </c>
      <c r="DH25" s="58">
        <v>29.24</v>
      </c>
      <c r="DI25" s="58">
        <v>78.13</v>
      </c>
      <c r="DJ25" s="65">
        <v>168.68</v>
      </c>
      <c r="DK25" s="65">
        <v>126.48</v>
      </c>
      <c r="DL25" s="58">
        <v>93.9</v>
      </c>
      <c r="DM25" s="65">
        <v>355.93</v>
      </c>
      <c r="DN25" s="58">
        <v>87.67</v>
      </c>
      <c r="DO25" s="65">
        <v>107.41</v>
      </c>
      <c r="DP25" s="65">
        <v>138.68</v>
      </c>
      <c r="DQ25" s="58">
        <v>79.45</v>
      </c>
      <c r="DR25" s="58">
        <v>97.56</v>
      </c>
      <c r="DS25" s="65">
        <v>127.85</v>
      </c>
      <c r="DT25" s="17"/>
      <c r="DU25" s="92">
        <v>245.52</v>
      </c>
      <c r="DV25" s="92">
        <v>337.17</v>
      </c>
      <c r="DW25" s="92">
        <v>296.22000000000003</v>
      </c>
      <c r="DX25" s="92">
        <v>247.54</v>
      </c>
      <c r="DY25" s="92">
        <v>235.14</v>
      </c>
      <c r="DZ25" s="92">
        <v>254.24</v>
      </c>
      <c r="EA25" s="92">
        <v>268.24</v>
      </c>
      <c r="EB25" s="92">
        <v>298.89999999999998</v>
      </c>
      <c r="EC25" s="92">
        <v>267.44</v>
      </c>
      <c r="ED25" s="92">
        <v>316.56</v>
      </c>
      <c r="EE25" s="92">
        <v>275</v>
      </c>
      <c r="EF25" s="92">
        <v>294.08999999999997</v>
      </c>
      <c r="EG25" s="92">
        <v>261.47000000000003</v>
      </c>
      <c r="EH25" s="92">
        <v>238.59</v>
      </c>
      <c r="EI25" s="92">
        <v>311.83</v>
      </c>
      <c r="EJ25" s="65">
        <v>199.26</v>
      </c>
      <c r="EK25" s="65">
        <v>232.74</v>
      </c>
      <c r="EL25" s="65">
        <v>214.05</v>
      </c>
      <c r="EM25" s="65">
        <v>192.12</v>
      </c>
      <c r="EN25" s="65">
        <v>245.44</v>
      </c>
      <c r="EO25" s="17"/>
      <c r="EP25" s="92">
        <v>109.55</v>
      </c>
      <c r="EQ25" s="92">
        <v>159.91</v>
      </c>
      <c r="ER25" s="92">
        <v>140.97999999999999</v>
      </c>
      <c r="ES25" s="94">
        <v>77.83</v>
      </c>
      <c r="ET25" s="92">
        <v>114.76</v>
      </c>
      <c r="EU25" s="94">
        <v>85.53</v>
      </c>
      <c r="EV25" s="92">
        <v>188.45</v>
      </c>
      <c r="EW25" s="92">
        <v>177.18</v>
      </c>
      <c r="EX25" s="92">
        <v>198.64</v>
      </c>
      <c r="EY25" s="92">
        <v>149.30000000000001</v>
      </c>
      <c r="EZ25" s="15"/>
      <c r="FA25" s="65">
        <v>193.99</v>
      </c>
      <c r="FB25" s="65">
        <v>220.72</v>
      </c>
      <c r="FC25" s="65">
        <v>205.99</v>
      </c>
      <c r="FD25" s="65">
        <v>174.22</v>
      </c>
      <c r="FE25" s="65">
        <v>187.41</v>
      </c>
      <c r="FF25" s="65">
        <v>140.80000000000001</v>
      </c>
      <c r="FG25" s="65">
        <v>188.7</v>
      </c>
      <c r="FH25" s="15"/>
      <c r="FI25" s="65">
        <v>189.28</v>
      </c>
      <c r="FJ25" s="65">
        <v>222.01</v>
      </c>
      <c r="FK25" s="65">
        <v>232.4</v>
      </c>
      <c r="FL25" s="65">
        <v>185.91</v>
      </c>
      <c r="FM25" s="65">
        <v>185.92</v>
      </c>
      <c r="FN25" s="65">
        <v>247.22</v>
      </c>
      <c r="FO25" s="65">
        <v>107.83</v>
      </c>
      <c r="FP25" s="65">
        <v>241.77</v>
      </c>
      <c r="FQ25" s="65">
        <v>242.9</v>
      </c>
      <c r="FR25" s="65">
        <v>239.24</v>
      </c>
      <c r="FS25" s="65">
        <v>242.77</v>
      </c>
      <c r="FT25" s="69"/>
    </row>
    <row r="26" spans="1:176" x14ac:dyDescent="0.3">
      <c r="A26" s="70" t="s">
        <v>273</v>
      </c>
      <c r="B26" s="63">
        <v>1.958</v>
      </c>
      <c r="C26" s="63">
        <v>1.748</v>
      </c>
      <c r="D26" s="63">
        <v>1.9139999999999999</v>
      </c>
      <c r="E26" s="63">
        <v>1.986</v>
      </c>
      <c r="F26" s="63">
        <v>1.375</v>
      </c>
      <c r="G26" s="63">
        <v>2.0059999999999998</v>
      </c>
      <c r="H26" s="63">
        <v>1.974</v>
      </c>
      <c r="I26" s="63">
        <v>1.7829999999999999</v>
      </c>
      <c r="J26" s="63">
        <v>1.7130000000000001</v>
      </c>
      <c r="K26" s="15"/>
      <c r="L26" s="58">
        <v>14.32</v>
      </c>
      <c r="M26" s="58">
        <v>35.69</v>
      </c>
      <c r="N26" s="58">
        <v>38.54</v>
      </c>
      <c r="O26" s="58">
        <v>15.24</v>
      </c>
      <c r="P26" s="58">
        <v>22.26</v>
      </c>
      <c r="Q26" s="58">
        <v>25.58</v>
      </c>
      <c r="R26" s="58">
        <v>16.670000000000002</v>
      </c>
      <c r="S26" s="58">
        <v>19.77</v>
      </c>
      <c r="T26" s="58">
        <v>24.7</v>
      </c>
      <c r="U26" s="58">
        <v>18.23</v>
      </c>
      <c r="V26" s="15"/>
      <c r="W26" s="63">
        <v>2.4</v>
      </c>
      <c r="X26" s="63">
        <v>2.4300000000000002</v>
      </c>
      <c r="Y26" s="63">
        <v>1.5109999999999999</v>
      </c>
      <c r="Z26" s="63">
        <v>2.39</v>
      </c>
      <c r="AA26" s="63">
        <v>1.665</v>
      </c>
      <c r="AB26" s="63">
        <v>2.91</v>
      </c>
      <c r="AC26" s="63">
        <v>1.84</v>
      </c>
      <c r="AD26" s="63">
        <v>1.645</v>
      </c>
      <c r="AE26" s="15"/>
      <c r="AF26" s="58">
        <v>12</v>
      </c>
      <c r="AG26" s="63">
        <v>8.73</v>
      </c>
      <c r="AH26" s="63">
        <v>8.57</v>
      </c>
      <c r="AI26" s="63">
        <v>5.6</v>
      </c>
      <c r="AJ26" s="58">
        <v>10.210000000000001</v>
      </c>
      <c r="AK26" s="65">
        <v>5.03</v>
      </c>
      <c r="AL26" s="58">
        <v>10.94</v>
      </c>
      <c r="AM26" s="58">
        <v>15.81</v>
      </c>
      <c r="AN26" s="15"/>
      <c r="AO26" s="63">
        <v>5.6</v>
      </c>
      <c r="AP26" s="63">
        <v>3.72</v>
      </c>
      <c r="AQ26" s="63">
        <v>5.49</v>
      </c>
      <c r="AR26" s="63">
        <v>1.256</v>
      </c>
      <c r="AS26" s="63">
        <v>3.05</v>
      </c>
      <c r="AT26" s="63">
        <v>4.72</v>
      </c>
      <c r="AU26" s="63">
        <v>4.37</v>
      </c>
      <c r="AV26" s="63">
        <v>1.7010000000000001</v>
      </c>
      <c r="AW26" s="63">
        <v>1.417</v>
      </c>
      <c r="AX26" s="63">
        <v>5.13</v>
      </c>
      <c r="AY26" s="63">
        <v>1.75</v>
      </c>
      <c r="AZ26" s="63">
        <v>4.49</v>
      </c>
      <c r="BA26" s="15"/>
      <c r="BB26" s="63">
        <v>6.32</v>
      </c>
      <c r="BC26" s="58">
        <v>11.05</v>
      </c>
      <c r="BD26" s="63">
        <v>7.82</v>
      </c>
      <c r="BE26" s="63">
        <v>6.97</v>
      </c>
      <c r="BF26" s="58">
        <v>17.260000000000002</v>
      </c>
      <c r="BG26" s="63">
        <v>8.1199999999999992</v>
      </c>
      <c r="BH26" s="63">
        <v>7.37</v>
      </c>
      <c r="BI26" s="63">
        <v>4.92</v>
      </c>
      <c r="BJ26" s="63">
        <v>9.59</v>
      </c>
      <c r="BK26" s="63">
        <v>7.85</v>
      </c>
      <c r="BL26" s="15"/>
      <c r="BM26" s="58">
        <v>18.670000000000002</v>
      </c>
      <c r="BN26" s="58">
        <v>18.22</v>
      </c>
      <c r="BO26" s="58">
        <v>25.7</v>
      </c>
      <c r="BP26" s="58">
        <v>17.010000000000002</v>
      </c>
      <c r="BQ26" s="58">
        <v>16.96</v>
      </c>
      <c r="BR26" s="58">
        <v>23.2</v>
      </c>
      <c r="BS26" s="58">
        <v>23.14</v>
      </c>
      <c r="BT26" s="58">
        <v>25.26</v>
      </c>
      <c r="BU26" s="58">
        <v>31.93</v>
      </c>
      <c r="BV26" s="58">
        <v>24.39</v>
      </c>
      <c r="BW26" s="58">
        <v>27.84</v>
      </c>
      <c r="BX26" s="58">
        <v>18.12</v>
      </c>
      <c r="BY26" s="58">
        <v>17.52</v>
      </c>
      <c r="BZ26" s="58">
        <v>24.57</v>
      </c>
      <c r="CA26" s="58">
        <v>21.23</v>
      </c>
      <c r="CB26" s="58">
        <v>19.28</v>
      </c>
      <c r="CC26" s="94">
        <v>26.11</v>
      </c>
      <c r="CD26" s="94">
        <v>15.88</v>
      </c>
      <c r="CE26" s="94">
        <v>19.809999999999999</v>
      </c>
      <c r="CF26" s="94">
        <v>22.5</v>
      </c>
      <c r="CG26" s="94">
        <v>20.2</v>
      </c>
      <c r="CH26" s="94">
        <v>14.68</v>
      </c>
      <c r="CI26" s="58">
        <v>19.53</v>
      </c>
      <c r="CJ26" s="58">
        <v>19.600000000000001</v>
      </c>
      <c r="CK26" s="58">
        <v>9.6199999999999992</v>
      </c>
      <c r="CL26" s="58">
        <v>18.62</v>
      </c>
      <c r="CM26" s="58">
        <v>11.85</v>
      </c>
      <c r="CN26" s="58">
        <v>22.94</v>
      </c>
      <c r="CO26" s="87"/>
      <c r="CP26" s="94">
        <v>19.22</v>
      </c>
      <c r="CQ26" s="94">
        <v>16.170000000000002</v>
      </c>
      <c r="CR26" s="94">
        <v>24.02</v>
      </c>
      <c r="CS26" s="94">
        <v>19.739999999999998</v>
      </c>
      <c r="CT26" s="94">
        <v>15.87</v>
      </c>
      <c r="CU26" s="94">
        <v>11.52</v>
      </c>
      <c r="CV26" s="95">
        <v>6.82</v>
      </c>
      <c r="CW26" s="94">
        <v>22.26</v>
      </c>
      <c r="CX26" s="94">
        <v>17.5</v>
      </c>
      <c r="CY26" s="94">
        <v>20.74</v>
      </c>
      <c r="CZ26" s="94">
        <v>16.829999999999998</v>
      </c>
      <c r="DA26" s="94">
        <v>23.34</v>
      </c>
      <c r="DB26" s="94">
        <v>21.9</v>
      </c>
      <c r="DC26" s="95">
        <v>7.61</v>
      </c>
      <c r="DD26" s="94">
        <v>28.21</v>
      </c>
      <c r="DE26" s="94">
        <v>19.5</v>
      </c>
      <c r="DF26" s="15"/>
      <c r="DG26" s="58">
        <v>23</v>
      </c>
      <c r="DH26" s="63">
        <v>3.66</v>
      </c>
      <c r="DI26" s="58">
        <v>10.23</v>
      </c>
      <c r="DJ26" s="58">
        <v>20.82</v>
      </c>
      <c r="DK26" s="58">
        <v>15.84</v>
      </c>
      <c r="DL26" s="58">
        <v>11.77</v>
      </c>
      <c r="DM26" s="58">
        <v>46.02</v>
      </c>
      <c r="DN26" s="58">
        <v>11.21</v>
      </c>
      <c r="DO26" s="58">
        <v>13.53</v>
      </c>
      <c r="DP26" s="58">
        <v>18.86</v>
      </c>
      <c r="DQ26" s="58">
        <v>10.14</v>
      </c>
      <c r="DR26" s="58">
        <v>12.48</v>
      </c>
      <c r="DS26" s="58">
        <v>17</v>
      </c>
      <c r="DT26" s="17"/>
      <c r="DU26" s="94">
        <v>32.11</v>
      </c>
      <c r="DV26" s="94">
        <v>43.31</v>
      </c>
      <c r="DW26" s="94">
        <v>38.33</v>
      </c>
      <c r="DX26" s="94">
        <v>31.36</v>
      </c>
      <c r="DY26" s="94">
        <v>30.68</v>
      </c>
      <c r="DZ26" s="94">
        <v>31.98</v>
      </c>
      <c r="EA26" s="94">
        <v>34.99</v>
      </c>
      <c r="EB26" s="94">
        <v>37.97</v>
      </c>
      <c r="EC26" s="94">
        <v>34.43</v>
      </c>
      <c r="ED26" s="94">
        <v>41.47</v>
      </c>
      <c r="EE26" s="94">
        <v>35.299999999999997</v>
      </c>
      <c r="EF26" s="94">
        <v>37.61</v>
      </c>
      <c r="EG26" s="94">
        <v>33.049999999999997</v>
      </c>
      <c r="EH26" s="94">
        <v>30.29</v>
      </c>
      <c r="EI26" s="94">
        <v>40.4</v>
      </c>
      <c r="EJ26" s="58">
        <v>26.01</v>
      </c>
      <c r="EK26" s="58">
        <v>31.49</v>
      </c>
      <c r="EL26" s="58">
        <v>30.14</v>
      </c>
      <c r="EM26" s="58">
        <v>25.49</v>
      </c>
      <c r="EN26" s="58">
        <v>33.08</v>
      </c>
      <c r="EO26" s="17"/>
      <c r="EP26" s="94">
        <v>12.2</v>
      </c>
      <c r="EQ26" s="94">
        <v>21.25</v>
      </c>
      <c r="ER26" s="94">
        <v>18.68</v>
      </c>
      <c r="ES26" s="94">
        <v>7.53</v>
      </c>
      <c r="ET26" s="94">
        <v>13.44</v>
      </c>
      <c r="EU26" s="95">
        <v>9.73</v>
      </c>
      <c r="EV26" s="94">
        <v>25.68</v>
      </c>
      <c r="EW26" s="94">
        <v>24.2</v>
      </c>
      <c r="EX26" s="94">
        <v>28.18</v>
      </c>
      <c r="EY26" s="94">
        <v>20.54</v>
      </c>
      <c r="EZ26" s="15"/>
      <c r="FA26" s="58">
        <v>26.57</v>
      </c>
      <c r="FB26" s="58">
        <v>27.31</v>
      </c>
      <c r="FC26" s="58">
        <v>28.07</v>
      </c>
      <c r="FD26" s="58">
        <v>22.52</v>
      </c>
      <c r="FE26" s="58">
        <v>24.14</v>
      </c>
      <c r="FF26" s="58">
        <v>20.18</v>
      </c>
      <c r="FG26" s="58">
        <v>23.78</v>
      </c>
      <c r="FH26" s="15"/>
      <c r="FI26" s="58">
        <v>25.13</v>
      </c>
      <c r="FJ26" s="58">
        <v>31.01</v>
      </c>
      <c r="FK26" s="58">
        <v>32.46</v>
      </c>
      <c r="FL26" s="58">
        <v>27.3</v>
      </c>
      <c r="FM26" s="58">
        <v>26.45</v>
      </c>
      <c r="FN26" s="58">
        <v>33.79</v>
      </c>
      <c r="FO26" s="58">
        <v>14.43</v>
      </c>
      <c r="FP26" s="58">
        <v>32.15</v>
      </c>
      <c r="FQ26" s="58">
        <v>33.64</v>
      </c>
      <c r="FR26" s="58">
        <v>32.53</v>
      </c>
      <c r="FS26" s="58">
        <v>31.85</v>
      </c>
      <c r="FT26" s="69"/>
    </row>
    <row r="27" spans="1:176" x14ac:dyDescent="0.3">
      <c r="A27" s="70" t="s">
        <v>274</v>
      </c>
      <c r="B27" s="58">
        <v>10.73</v>
      </c>
      <c r="C27" s="58">
        <v>9.93</v>
      </c>
      <c r="D27" s="58">
        <v>11.25</v>
      </c>
      <c r="E27" s="58">
        <v>11.59</v>
      </c>
      <c r="F27" s="63">
        <v>7.91</v>
      </c>
      <c r="G27" s="58">
        <v>11.2</v>
      </c>
      <c r="H27" s="58">
        <v>11.24</v>
      </c>
      <c r="I27" s="58">
        <v>10.11</v>
      </c>
      <c r="J27" s="58">
        <v>9.8000000000000007</v>
      </c>
      <c r="K27" s="15"/>
      <c r="L27" s="58">
        <v>78.84</v>
      </c>
      <c r="M27" s="65">
        <v>208.42</v>
      </c>
      <c r="N27" s="65">
        <v>220.79</v>
      </c>
      <c r="O27" s="58">
        <v>83.22</v>
      </c>
      <c r="P27" s="65">
        <v>123.8</v>
      </c>
      <c r="Q27" s="65">
        <v>157.22</v>
      </c>
      <c r="R27" s="58">
        <v>92.16</v>
      </c>
      <c r="S27" s="65">
        <v>108.94</v>
      </c>
      <c r="T27" s="65">
        <v>138.6</v>
      </c>
      <c r="U27" s="65">
        <v>99.53</v>
      </c>
      <c r="V27" s="15"/>
      <c r="W27" s="63">
        <v>8.98</v>
      </c>
      <c r="X27" s="63">
        <v>8.52</v>
      </c>
      <c r="Y27" s="63">
        <v>5.41</v>
      </c>
      <c r="Z27" s="58">
        <v>9.92</v>
      </c>
      <c r="AA27" s="63">
        <v>5.36</v>
      </c>
      <c r="AB27" s="58">
        <v>10.66</v>
      </c>
      <c r="AC27" s="63">
        <v>8.85</v>
      </c>
      <c r="AD27" s="63">
        <v>5.66</v>
      </c>
      <c r="AE27" s="15"/>
      <c r="AF27" s="58">
        <v>72.34</v>
      </c>
      <c r="AG27" s="58">
        <v>48.81</v>
      </c>
      <c r="AH27" s="58">
        <v>49.8</v>
      </c>
      <c r="AI27" s="58">
        <v>31.1</v>
      </c>
      <c r="AJ27" s="58">
        <v>60.15</v>
      </c>
      <c r="AK27" s="58">
        <v>27.89</v>
      </c>
      <c r="AL27" s="58">
        <v>63.36</v>
      </c>
      <c r="AM27" s="58">
        <v>94.04</v>
      </c>
      <c r="AN27" s="15"/>
      <c r="AO27" s="58">
        <v>32.33</v>
      </c>
      <c r="AP27" s="58">
        <v>21.2</v>
      </c>
      <c r="AQ27" s="58">
        <v>32.729999999999997</v>
      </c>
      <c r="AR27" s="63">
        <v>6.97</v>
      </c>
      <c r="AS27" s="58">
        <v>21.58</v>
      </c>
      <c r="AT27" s="58">
        <v>26.36</v>
      </c>
      <c r="AU27" s="58">
        <v>25.35</v>
      </c>
      <c r="AV27" s="63">
        <v>9.93</v>
      </c>
      <c r="AW27" s="58">
        <v>9.59</v>
      </c>
      <c r="AX27" s="58">
        <v>29.61</v>
      </c>
      <c r="AY27" s="58">
        <v>10.47</v>
      </c>
      <c r="AZ27" s="58">
        <v>28.86</v>
      </c>
      <c r="BA27" s="15"/>
      <c r="BB27" s="58">
        <v>35.19</v>
      </c>
      <c r="BC27" s="58">
        <v>59.66</v>
      </c>
      <c r="BD27" s="58">
        <v>44.7</v>
      </c>
      <c r="BE27" s="58">
        <v>37.4</v>
      </c>
      <c r="BF27" s="58">
        <v>97.2</v>
      </c>
      <c r="BG27" s="58">
        <v>44.75</v>
      </c>
      <c r="BH27" s="58">
        <v>41.71</v>
      </c>
      <c r="BI27" s="58">
        <v>28.9</v>
      </c>
      <c r="BJ27" s="58">
        <v>55.54</v>
      </c>
      <c r="BK27" s="58">
        <v>43.01</v>
      </c>
      <c r="BL27" s="15"/>
      <c r="BM27" s="58">
        <v>98.43</v>
      </c>
      <c r="BN27" s="65">
        <v>100.85</v>
      </c>
      <c r="BO27" s="65">
        <v>139.85</v>
      </c>
      <c r="BP27" s="58">
        <v>90.31</v>
      </c>
      <c r="BQ27" s="58">
        <v>95.44</v>
      </c>
      <c r="BR27" s="65">
        <v>126.22</v>
      </c>
      <c r="BS27" s="65">
        <v>124.19</v>
      </c>
      <c r="BT27" s="65">
        <v>137.30000000000001</v>
      </c>
      <c r="BU27" s="65">
        <v>168.97</v>
      </c>
      <c r="BV27" s="65">
        <v>135.59</v>
      </c>
      <c r="BW27" s="65">
        <v>150.91999999999999</v>
      </c>
      <c r="BX27" s="58">
        <v>97.5</v>
      </c>
      <c r="BY27" s="65">
        <v>102.07</v>
      </c>
      <c r="BZ27" s="65">
        <v>133.69999999999999</v>
      </c>
      <c r="CA27" s="65">
        <v>119.87</v>
      </c>
      <c r="CB27" s="65">
        <v>99.93</v>
      </c>
      <c r="CC27" s="92">
        <v>139.6</v>
      </c>
      <c r="CD27" s="94">
        <v>88.04</v>
      </c>
      <c r="CE27" s="92">
        <v>107.99</v>
      </c>
      <c r="CF27" s="92">
        <v>119.54</v>
      </c>
      <c r="CG27" s="92">
        <v>108.46</v>
      </c>
      <c r="CH27" s="94">
        <v>78.849999999999994</v>
      </c>
      <c r="CI27" s="65">
        <v>105.86</v>
      </c>
      <c r="CJ27" s="65">
        <v>106.15</v>
      </c>
      <c r="CK27" s="58">
        <v>52.74</v>
      </c>
      <c r="CL27" s="65">
        <v>103.35</v>
      </c>
      <c r="CM27" s="58">
        <v>65.08</v>
      </c>
      <c r="CN27" s="65">
        <v>125.5</v>
      </c>
      <c r="CO27" s="87"/>
      <c r="CP27" s="92">
        <v>116.19</v>
      </c>
      <c r="CQ27" s="92">
        <v>97.36</v>
      </c>
      <c r="CR27" s="92">
        <v>142.6</v>
      </c>
      <c r="CS27" s="92">
        <v>112.94</v>
      </c>
      <c r="CT27" s="94">
        <v>96.4</v>
      </c>
      <c r="CU27" s="94">
        <v>69.680000000000007</v>
      </c>
      <c r="CV27" s="94">
        <v>38.78</v>
      </c>
      <c r="CW27" s="92">
        <v>133.63</v>
      </c>
      <c r="CX27" s="92">
        <v>104.24</v>
      </c>
      <c r="CY27" s="92">
        <v>125.1</v>
      </c>
      <c r="CZ27" s="92">
        <v>101.34</v>
      </c>
      <c r="DA27" s="92">
        <v>144.81</v>
      </c>
      <c r="DB27" s="92">
        <v>132.82</v>
      </c>
      <c r="DC27" s="94">
        <v>43.95</v>
      </c>
      <c r="DD27" s="92">
        <v>171.74</v>
      </c>
      <c r="DE27" s="92">
        <v>116.39</v>
      </c>
      <c r="DF27" s="15"/>
      <c r="DG27" s="65">
        <v>141.25</v>
      </c>
      <c r="DH27" s="58">
        <v>21.49</v>
      </c>
      <c r="DI27" s="58">
        <v>69.099999999999994</v>
      </c>
      <c r="DJ27" s="65">
        <v>127.5</v>
      </c>
      <c r="DK27" s="58">
        <v>98.17</v>
      </c>
      <c r="DL27" s="58">
        <v>73.400000000000006</v>
      </c>
      <c r="DM27" s="65">
        <v>288.26</v>
      </c>
      <c r="DN27" s="58">
        <v>70.23</v>
      </c>
      <c r="DO27" s="58">
        <v>84.49</v>
      </c>
      <c r="DP27" s="65">
        <v>115.95</v>
      </c>
      <c r="DQ27" s="58">
        <v>63.63</v>
      </c>
      <c r="DR27" s="58">
        <v>75.31</v>
      </c>
      <c r="DS27" s="65">
        <v>108.94</v>
      </c>
      <c r="DT27" s="17"/>
      <c r="DU27" s="92">
        <v>204.69</v>
      </c>
      <c r="DV27" s="92">
        <v>270.83999999999997</v>
      </c>
      <c r="DW27" s="92">
        <v>243.59</v>
      </c>
      <c r="DX27" s="92">
        <v>194.58</v>
      </c>
      <c r="DY27" s="92">
        <v>193.66</v>
      </c>
      <c r="DZ27" s="92">
        <v>201.37</v>
      </c>
      <c r="EA27" s="92">
        <v>222.4</v>
      </c>
      <c r="EB27" s="92">
        <v>241.77</v>
      </c>
      <c r="EC27" s="92">
        <v>216.77</v>
      </c>
      <c r="ED27" s="92">
        <v>259.17</v>
      </c>
      <c r="EE27" s="92">
        <v>222.43</v>
      </c>
      <c r="EF27" s="92">
        <v>236.3</v>
      </c>
      <c r="EG27" s="92">
        <v>202.92</v>
      </c>
      <c r="EH27" s="92">
        <v>187.55</v>
      </c>
      <c r="EI27" s="92">
        <v>250.96</v>
      </c>
      <c r="EJ27" s="65">
        <v>167.91</v>
      </c>
      <c r="EK27" s="65">
        <v>196.28</v>
      </c>
      <c r="EL27" s="65">
        <v>199.12</v>
      </c>
      <c r="EM27" s="65">
        <v>161.30000000000001</v>
      </c>
      <c r="EN27" s="65">
        <v>209.7</v>
      </c>
      <c r="EO27" s="17"/>
      <c r="EP27" s="94">
        <v>66.39</v>
      </c>
      <c r="EQ27" s="92">
        <v>138.68</v>
      </c>
      <c r="ER27" s="92">
        <v>121.81</v>
      </c>
      <c r="ES27" s="94">
        <v>33.67</v>
      </c>
      <c r="ET27" s="94">
        <v>77.06</v>
      </c>
      <c r="EU27" s="94">
        <v>54.3</v>
      </c>
      <c r="EV27" s="92">
        <v>171.92</v>
      </c>
      <c r="EW27" s="92">
        <v>154.19999999999999</v>
      </c>
      <c r="EX27" s="92">
        <v>195.22</v>
      </c>
      <c r="EY27" s="92">
        <v>135.96</v>
      </c>
      <c r="EZ27" s="15"/>
      <c r="FA27" s="65">
        <v>172.61</v>
      </c>
      <c r="FB27" s="65">
        <v>161.80000000000001</v>
      </c>
      <c r="FC27" s="65">
        <v>187.04</v>
      </c>
      <c r="FD27" s="65">
        <v>139.25</v>
      </c>
      <c r="FE27" s="65">
        <v>151.86000000000001</v>
      </c>
      <c r="FF27" s="65">
        <v>133.97999999999999</v>
      </c>
      <c r="FG27" s="65">
        <v>147.66</v>
      </c>
      <c r="FH27" s="15"/>
      <c r="FI27" s="65">
        <v>160.69999999999999</v>
      </c>
      <c r="FJ27" s="65">
        <v>195.8</v>
      </c>
      <c r="FK27" s="65">
        <v>215.98</v>
      </c>
      <c r="FL27" s="65">
        <v>177.41</v>
      </c>
      <c r="FM27" s="65">
        <v>174.25</v>
      </c>
      <c r="FN27" s="65">
        <v>220.21</v>
      </c>
      <c r="FO27" s="58">
        <v>87.49</v>
      </c>
      <c r="FP27" s="65">
        <v>207.84</v>
      </c>
      <c r="FQ27" s="65">
        <v>211.57</v>
      </c>
      <c r="FR27" s="65">
        <v>206.24</v>
      </c>
      <c r="FS27" s="65">
        <v>202.2</v>
      </c>
      <c r="FT27" s="69"/>
    </row>
    <row r="28" spans="1:176" x14ac:dyDescent="0.3">
      <c r="A28" s="70" t="s">
        <v>275</v>
      </c>
      <c r="B28" s="63">
        <v>1.6359999999999999</v>
      </c>
      <c r="C28" s="63">
        <v>1.4</v>
      </c>
      <c r="D28" s="63">
        <v>1.59</v>
      </c>
      <c r="E28" s="63">
        <v>1.66</v>
      </c>
      <c r="F28" s="63">
        <v>1.2509999999999999</v>
      </c>
      <c r="G28" s="63">
        <v>1.573</v>
      </c>
      <c r="H28" s="63">
        <v>1.599</v>
      </c>
      <c r="I28" s="63">
        <v>1.5229999999999999</v>
      </c>
      <c r="J28" s="63">
        <v>1.4590000000000001</v>
      </c>
      <c r="K28" s="15"/>
      <c r="L28" s="58">
        <v>9.81</v>
      </c>
      <c r="M28" s="58">
        <v>26.1</v>
      </c>
      <c r="N28" s="58">
        <v>28.04</v>
      </c>
      <c r="O28" s="58">
        <v>10.48</v>
      </c>
      <c r="P28" s="58">
        <v>15.32</v>
      </c>
      <c r="Q28" s="58">
        <v>18.02</v>
      </c>
      <c r="R28" s="58">
        <v>11.4</v>
      </c>
      <c r="S28" s="58">
        <v>13.4</v>
      </c>
      <c r="T28" s="58">
        <v>17.54</v>
      </c>
      <c r="U28" s="58">
        <v>12.64</v>
      </c>
      <c r="V28" s="15"/>
      <c r="W28" s="63">
        <v>1.0229999999999999</v>
      </c>
      <c r="X28" s="63">
        <v>0.88400000000000001</v>
      </c>
      <c r="Y28" s="63">
        <v>0.49</v>
      </c>
      <c r="Z28" s="63">
        <v>0.96499999999999997</v>
      </c>
      <c r="AA28" s="63">
        <v>0.61299999999999999</v>
      </c>
      <c r="AB28" s="63">
        <v>1.07</v>
      </c>
      <c r="AC28" s="63">
        <v>0.68</v>
      </c>
      <c r="AD28" s="63">
        <v>0.60799999999999998</v>
      </c>
      <c r="AE28" s="15"/>
      <c r="AF28" s="58">
        <v>10.07</v>
      </c>
      <c r="AG28" s="63">
        <v>6.5</v>
      </c>
      <c r="AH28" s="63">
        <v>6.9</v>
      </c>
      <c r="AI28" s="63">
        <v>4.47</v>
      </c>
      <c r="AJ28" s="63">
        <v>8.5299999999999994</v>
      </c>
      <c r="AK28" s="63">
        <v>4</v>
      </c>
      <c r="AL28" s="63">
        <v>8.3699999999999992</v>
      </c>
      <c r="AM28" s="58">
        <v>12.63</v>
      </c>
      <c r="AN28" s="15"/>
      <c r="AO28" s="63">
        <v>4.5</v>
      </c>
      <c r="AP28" s="63">
        <v>3.09</v>
      </c>
      <c r="AQ28" s="63">
        <v>4.66</v>
      </c>
      <c r="AR28" s="63">
        <v>0.84899999999999998</v>
      </c>
      <c r="AS28" s="63">
        <v>3.18</v>
      </c>
      <c r="AT28" s="63">
        <v>3.6</v>
      </c>
      <c r="AU28" s="63">
        <v>3.65</v>
      </c>
      <c r="AV28" s="63">
        <v>1.474</v>
      </c>
      <c r="AW28" s="63">
        <v>1.2629999999999999</v>
      </c>
      <c r="AX28" s="63">
        <v>4.12</v>
      </c>
      <c r="AY28" s="63">
        <v>1.508</v>
      </c>
      <c r="AZ28" s="63">
        <v>4.1399999999999997</v>
      </c>
      <c r="BA28" s="15"/>
      <c r="BB28" s="63">
        <v>4.32</v>
      </c>
      <c r="BC28" s="63">
        <v>7.14</v>
      </c>
      <c r="BD28" s="63">
        <v>5.26</v>
      </c>
      <c r="BE28" s="63">
        <v>4.2300000000000004</v>
      </c>
      <c r="BF28" s="58">
        <v>11.53</v>
      </c>
      <c r="BG28" s="63">
        <v>5.52</v>
      </c>
      <c r="BH28" s="63">
        <v>5.31</v>
      </c>
      <c r="BI28" s="63">
        <v>3.67</v>
      </c>
      <c r="BJ28" s="63">
        <v>6.64</v>
      </c>
      <c r="BK28" s="63">
        <v>5.14</v>
      </c>
      <c r="BL28" s="71"/>
      <c r="BM28" s="58">
        <v>12.12</v>
      </c>
      <c r="BN28" s="58">
        <v>12.1</v>
      </c>
      <c r="BO28" s="58">
        <v>16.93</v>
      </c>
      <c r="BP28" s="58">
        <v>11.03</v>
      </c>
      <c r="BQ28" s="58">
        <v>12.65</v>
      </c>
      <c r="BR28" s="58">
        <v>15.04</v>
      </c>
      <c r="BS28" s="58">
        <v>14.92</v>
      </c>
      <c r="BT28" s="58">
        <v>16.100000000000001</v>
      </c>
      <c r="BU28" s="58">
        <v>19.86</v>
      </c>
      <c r="BV28" s="58">
        <v>16.59</v>
      </c>
      <c r="BW28" s="58">
        <v>18.3</v>
      </c>
      <c r="BX28" s="58">
        <v>11.55</v>
      </c>
      <c r="BY28" s="58">
        <v>13.39</v>
      </c>
      <c r="BZ28" s="58">
        <v>16.02</v>
      </c>
      <c r="CA28" s="58">
        <v>15.06</v>
      </c>
      <c r="CB28" s="58">
        <v>12.32</v>
      </c>
      <c r="CC28" s="94">
        <v>16.73</v>
      </c>
      <c r="CD28" s="94">
        <v>10.66</v>
      </c>
      <c r="CE28" s="94">
        <v>13.03</v>
      </c>
      <c r="CF28" s="94">
        <v>14.44</v>
      </c>
      <c r="CG28" s="94">
        <v>12.81</v>
      </c>
      <c r="CH28" s="94">
        <v>9.9600000000000009</v>
      </c>
      <c r="CI28" s="58">
        <v>12.16</v>
      </c>
      <c r="CJ28" s="58">
        <v>12.45</v>
      </c>
      <c r="CK28" s="63">
        <v>6.46</v>
      </c>
      <c r="CL28" s="58">
        <v>12.64</v>
      </c>
      <c r="CM28" s="63">
        <v>7.81</v>
      </c>
      <c r="CN28" s="58">
        <v>15.48</v>
      </c>
      <c r="CO28" s="87"/>
      <c r="CP28" s="94">
        <v>16.29</v>
      </c>
      <c r="CQ28" s="94">
        <v>14.13</v>
      </c>
      <c r="CR28" s="94">
        <v>20.51</v>
      </c>
      <c r="CS28" s="94">
        <v>16.38</v>
      </c>
      <c r="CT28" s="94">
        <v>13.86</v>
      </c>
      <c r="CU28" s="94">
        <v>10.59</v>
      </c>
      <c r="CV28" s="95">
        <v>5.45</v>
      </c>
      <c r="CW28" s="94">
        <v>18.98</v>
      </c>
      <c r="CX28" s="94">
        <v>14.78</v>
      </c>
      <c r="CY28" s="94">
        <v>17.739999999999998</v>
      </c>
      <c r="CZ28" s="94">
        <v>14.35</v>
      </c>
      <c r="DA28" s="94">
        <v>20.98</v>
      </c>
      <c r="DB28" s="94">
        <v>19.13</v>
      </c>
      <c r="DC28" s="95">
        <v>7.19</v>
      </c>
      <c r="DD28" s="94">
        <v>25.44</v>
      </c>
      <c r="DE28" s="94">
        <v>16.77</v>
      </c>
      <c r="DF28" s="15"/>
      <c r="DG28" s="58">
        <v>20.67</v>
      </c>
      <c r="DH28" s="63">
        <v>3.09</v>
      </c>
      <c r="DI28" s="58">
        <v>11.19</v>
      </c>
      <c r="DJ28" s="58">
        <v>17.850000000000001</v>
      </c>
      <c r="DK28" s="58">
        <v>13.45</v>
      </c>
      <c r="DL28" s="58">
        <v>10.54</v>
      </c>
      <c r="DM28" s="58">
        <v>40.049999999999997</v>
      </c>
      <c r="DN28" s="58">
        <v>10.63</v>
      </c>
      <c r="DO28" s="58">
        <v>12.69</v>
      </c>
      <c r="DP28" s="58">
        <v>17.010000000000002</v>
      </c>
      <c r="DQ28" s="63">
        <v>8.8000000000000007</v>
      </c>
      <c r="DR28" s="58">
        <v>10.88</v>
      </c>
      <c r="DS28" s="58">
        <v>15.63</v>
      </c>
      <c r="DT28" s="17"/>
      <c r="DU28" s="94">
        <v>27.83</v>
      </c>
      <c r="DV28" s="94">
        <v>37.31</v>
      </c>
      <c r="DW28" s="94">
        <v>33.44</v>
      </c>
      <c r="DX28" s="94">
        <v>26.44</v>
      </c>
      <c r="DY28" s="94">
        <v>27.25</v>
      </c>
      <c r="DZ28" s="94">
        <v>28.33</v>
      </c>
      <c r="EA28" s="94">
        <v>31.43</v>
      </c>
      <c r="EB28" s="94">
        <v>33.229999999999997</v>
      </c>
      <c r="EC28" s="94">
        <v>30.22</v>
      </c>
      <c r="ED28" s="94">
        <v>35.979999999999997</v>
      </c>
      <c r="EE28" s="94">
        <v>30.65</v>
      </c>
      <c r="EF28" s="94">
        <v>31.66</v>
      </c>
      <c r="EG28" s="94">
        <v>27.63</v>
      </c>
      <c r="EH28" s="94">
        <v>24.76</v>
      </c>
      <c r="EI28" s="94">
        <v>35.92</v>
      </c>
      <c r="EJ28" s="58">
        <v>24.01</v>
      </c>
      <c r="EK28" s="58">
        <v>27.99</v>
      </c>
      <c r="EL28" s="58">
        <v>27.43</v>
      </c>
      <c r="EM28" s="58">
        <v>22.42</v>
      </c>
      <c r="EN28" s="58">
        <v>29.44</v>
      </c>
      <c r="EO28" s="17"/>
      <c r="EP28" s="95">
        <v>7.6</v>
      </c>
      <c r="EQ28" s="94">
        <v>16.760000000000002</v>
      </c>
      <c r="ER28" s="94">
        <v>14.62</v>
      </c>
      <c r="ES28" s="95">
        <v>2.95</v>
      </c>
      <c r="ET28" s="95">
        <v>9.25</v>
      </c>
      <c r="EU28" s="95">
        <v>5.77</v>
      </c>
      <c r="EV28" s="94">
        <v>20.78</v>
      </c>
      <c r="EW28" s="94">
        <v>18.989999999999998</v>
      </c>
      <c r="EX28" s="94">
        <v>24.44</v>
      </c>
      <c r="EY28" s="94">
        <v>17.07</v>
      </c>
      <c r="EZ28" s="15"/>
      <c r="FA28" s="58">
        <v>21.78</v>
      </c>
      <c r="FB28" s="58">
        <v>20.51</v>
      </c>
      <c r="FC28" s="58">
        <v>23.67</v>
      </c>
      <c r="FD28" s="58">
        <v>17.73</v>
      </c>
      <c r="FE28" s="58">
        <v>18.350000000000001</v>
      </c>
      <c r="FF28" s="58">
        <v>16.190000000000001</v>
      </c>
      <c r="FG28" s="58">
        <v>18.61</v>
      </c>
      <c r="FH28" s="15"/>
      <c r="FI28" s="58">
        <v>20.56</v>
      </c>
      <c r="FJ28" s="58">
        <v>26.13</v>
      </c>
      <c r="FK28" s="58">
        <v>28.34</v>
      </c>
      <c r="FL28" s="58">
        <v>23.9</v>
      </c>
      <c r="FM28" s="58">
        <v>23.05</v>
      </c>
      <c r="FN28" s="58">
        <v>29.02</v>
      </c>
      <c r="FO28" s="58">
        <v>12.13</v>
      </c>
      <c r="FP28" s="58">
        <v>27.84</v>
      </c>
      <c r="FQ28" s="58">
        <v>28.89</v>
      </c>
      <c r="FR28" s="58">
        <v>27.66</v>
      </c>
      <c r="FS28" s="58">
        <v>27.1</v>
      </c>
      <c r="FT28" s="69"/>
    </row>
    <row r="29" spans="1:176" x14ac:dyDescent="0.3">
      <c r="A29" s="70" t="s">
        <v>276</v>
      </c>
      <c r="B29" s="63">
        <v>2.2810000000000001</v>
      </c>
      <c r="C29" s="63">
        <v>2.5499999999999998</v>
      </c>
      <c r="D29" s="63">
        <v>2.88</v>
      </c>
      <c r="E29" s="63">
        <v>2.82</v>
      </c>
      <c r="F29" s="63">
        <v>1.353</v>
      </c>
      <c r="G29" s="63">
        <v>2.37</v>
      </c>
      <c r="H29" s="63">
        <v>2.92</v>
      </c>
      <c r="I29" s="63">
        <v>2.78</v>
      </c>
      <c r="J29" s="63">
        <v>2.41</v>
      </c>
      <c r="K29" s="15"/>
      <c r="L29" s="63">
        <v>2.1850000000000001</v>
      </c>
      <c r="M29" s="63">
        <v>2.0990000000000002</v>
      </c>
      <c r="N29" s="63">
        <v>1.1970000000000001</v>
      </c>
      <c r="O29" s="63">
        <v>1.677</v>
      </c>
      <c r="P29" s="63">
        <v>2.57</v>
      </c>
      <c r="Q29" s="63">
        <v>4.76</v>
      </c>
      <c r="R29" s="63">
        <v>0.97899999999999998</v>
      </c>
      <c r="S29" s="63">
        <v>2.3119999999999998</v>
      </c>
      <c r="T29" s="63">
        <v>2.85</v>
      </c>
      <c r="U29" s="63">
        <v>1.252</v>
      </c>
      <c r="V29" s="15"/>
      <c r="W29" s="63">
        <v>4.05</v>
      </c>
      <c r="X29" s="63">
        <v>2.39</v>
      </c>
      <c r="Y29" s="63">
        <v>2.4500000000000002</v>
      </c>
      <c r="Z29" s="63">
        <v>2.19</v>
      </c>
      <c r="AA29" s="63">
        <v>1.76</v>
      </c>
      <c r="AB29" s="63">
        <v>3.98</v>
      </c>
      <c r="AC29" s="58">
        <v>14.97</v>
      </c>
      <c r="AD29" s="63">
        <v>3.78</v>
      </c>
      <c r="AE29" s="15"/>
      <c r="AF29" s="63">
        <v>2.2450000000000001</v>
      </c>
      <c r="AG29" s="63">
        <v>2.198</v>
      </c>
      <c r="AH29" s="63">
        <v>2.302</v>
      </c>
      <c r="AI29" s="63">
        <v>1.6439999999999999</v>
      </c>
      <c r="AJ29" s="63">
        <v>2.1970000000000001</v>
      </c>
      <c r="AK29" s="63">
        <v>1.6539999999999999</v>
      </c>
      <c r="AL29" s="63">
        <v>1.9910000000000001</v>
      </c>
      <c r="AM29" s="63">
        <v>2.89</v>
      </c>
      <c r="AN29" s="15"/>
      <c r="AO29" s="63">
        <v>3.73</v>
      </c>
      <c r="AP29" s="63">
        <v>2.31</v>
      </c>
      <c r="AQ29" s="63">
        <v>3.57</v>
      </c>
      <c r="AR29" s="63">
        <v>1.458</v>
      </c>
      <c r="AS29" s="63">
        <v>2.78</v>
      </c>
      <c r="AT29" s="63">
        <v>3.21</v>
      </c>
      <c r="AU29" s="63">
        <v>2.4</v>
      </c>
      <c r="AV29" s="63">
        <v>1.8380000000000001</v>
      </c>
      <c r="AW29" s="63">
        <v>1.901</v>
      </c>
      <c r="AX29" s="63">
        <v>1.966</v>
      </c>
      <c r="AY29" s="63">
        <v>1.671</v>
      </c>
      <c r="AZ29" s="63">
        <v>2.33</v>
      </c>
      <c r="BA29" s="15"/>
      <c r="BB29" s="63">
        <v>1.52</v>
      </c>
      <c r="BC29" s="63">
        <v>2.3210000000000002</v>
      </c>
      <c r="BD29" s="63">
        <v>2.48</v>
      </c>
      <c r="BE29" s="63">
        <v>2.5499999999999998</v>
      </c>
      <c r="BF29" s="63">
        <v>2.54</v>
      </c>
      <c r="BG29" s="63">
        <v>2.5099999999999998</v>
      </c>
      <c r="BH29" s="63">
        <v>2.1280000000000001</v>
      </c>
      <c r="BI29" s="63">
        <v>1.5580000000000001</v>
      </c>
      <c r="BJ29" s="63">
        <v>2.4300000000000002</v>
      </c>
      <c r="BK29" s="63">
        <v>2.004</v>
      </c>
      <c r="BL29" s="71"/>
      <c r="BM29" s="63">
        <v>3.64</v>
      </c>
      <c r="BN29" s="63">
        <v>6.03</v>
      </c>
      <c r="BO29" s="63">
        <v>6.74</v>
      </c>
      <c r="BP29" s="63">
        <v>5.09</v>
      </c>
      <c r="BQ29" s="63">
        <v>3.38</v>
      </c>
      <c r="BR29" s="63">
        <v>5.65</v>
      </c>
      <c r="BS29" s="63">
        <v>6.22</v>
      </c>
      <c r="BT29" s="63">
        <v>6.36</v>
      </c>
      <c r="BU29" s="63">
        <v>6.9</v>
      </c>
      <c r="BV29" s="63">
        <v>7.84</v>
      </c>
      <c r="BW29" s="63">
        <v>7.83</v>
      </c>
      <c r="BX29" s="63">
        <v>5.57</v>
      </c>
      <c r="BY29" s="63">
        <v>3.08</v>
      </c>
      <c r="BZ29" s="63">
        <v>6.83</v>
      </c>
      <c r="CA29" s="63">
        <v>4.6100000000000003</v>
      </c>
      <c r="CB29" s="63">
        <v>5.67</v>
      </c>
      <c r="CC29" s="95">
        <v>6.46</v>
      </c>
      <c r="CD29" s="95">
        <v>3.66</v>
      </c>
      <c r="CE29" s="95">
        <v>4.49</v>
      </c>
      <c r="CF29" s="95">
        <v>7.36</v>
      </c>
      <c r="CG29" s="95">
        <v>6.09</v>
      </c>
      <c r="CH29" s="95">
        <v>3.4</v>
      </c>
      <c r="CI29" s="63">
        <v>3.74</v>
      </c>
      <c r="CJ29" s="63">
        <v>3.44</v>
      </c>
      <c r="CK29" s="63">
        <v>3</v>
      </c>
      <c r="CL29" s="63">
        <v>2.91</v>
      </c>
      <c r="CM29" s="63">
        <v>3.58</v>
      </c>
      <c r="CN29" s="63">
        <v>3.99</v>
      </c>
      <c r="CO29" s="87"/>
      <c r="CP29" s="95">
        <v>7.63</v>
      </c>
      <c r="CQ29" s="94">
        <v>9.51</v>
      </c>
      <c r="CR29" s="95">
        <v>7.94</v>
      </c>
      <c r="CS29" s="95">
        <v>9.1300000000000008</v>
      </c>
      <c r="CT29" s="95">
        <v>7.58</v>
      </c>
      <c r="CU29" s="95">
        <v>6.95</v>
      </c>
      <c r="CV29" s="95">
        <v>2.91</v>
      </c>
      <c r="CW29" s="95">
        <v>6.46</v>
      </c>
      <c r="CX29" s="95">
        <v>7.89</v>
      </c>
      <c r="CY29" s="95">
        <v>7.48</v>
      </c>
      <c r="CZ29" s="95">
        <v>7.75</v>
      </c>
      <c r="DA29" s="94">
        <v>11.74</v>
      </c>
      <c r="DB29" s="95">
        <v>9.25</v>
      </c>
      <c r="DC29" s="95">
        <v>3.13</v>
      </c>
      <c r="DD29" s="95">
        <v>9.06</v>
      </c>
      <c r="DE29" s="94">
        <v>11.64</v>
      </c>
      <c r="DF29" s="15"/>
      <c r="DG29" s="63">
        <v>8.1</v>
      </c>
      <c r="DH29" s="63">
        <v>2.97</v>
      </c>
      <c r="DI29" s="63">
        <v>2.78</v>
      </c>
      <c r="DJ29" s="63">
        <v>8.73</v>
      </c>
      <c r="DK29" s="63">
        <v>6.04</v>
      </c>
      <c r="DL29" s="63">
        <v>3.41</v>
      </c>
      <c r="DM29" s="58">
        <v>18.829999999999998</v>
      </c>
      <c r="DN29" s="63">
        <v>2.41</v>
      </c>
      <c r="DO29" s="63">
        <v>3.97</v>
      </c>
      <c r="DP29" s="63">
        <v>2.61</v>
      </c>
      <c r="DQ29" s="63">
        <v>3.56</v>
      </c>
      <c r="DR29" s="63">
        <v>3.1</v>
      </c>
      <c r="DS29" s="63">
        <v>3.03</v>
      </c>
      <c r="DT29" s="17"/>
      <c r="DU29" s="95">
        <v>7.09</v>
      </c>
      <c r="DV29" s="95">
        <v>7.36</v>
      </c>
      <c r="DW29" s="95">
        <v>8.39</v>
      </c>
      <c r="DX29" s="95">
        <v>6.81</v>
      </c>
      <c r="DY29" s="95">
        <v>7.8</v>
      </c>
      <c r="DZ29" s="95">
        <v>7.82</v>
      </c>
      <c r="EA29" s="95">
        <v>7.86</v>
      </c>
      <c r="EB29" s="95">
        <v>7.86</v>
      </c>
      <c r="EC29" s="95">
        <v>7.44</v>
      </c>
      <c r="ED29" s="95">
        <v>8.77</v>
      </c>
      <c r="EE29" s="95">
        <v>6.95</v>
      </c>
      <c r="EF29" s="95">
        <v>9.27</v>
      </c>
      <c r="EG29" s="95">
        <v>6.61</v>
      </c>
      <c r="EH29" s="95">
        <v>6.74</v>
      </c>
      <c r="EI29" s="95">
        <v>7.9</v>
      </c>
      <c r="EJ29" s="63">
        <v>4.5999999999999996</v>
      </c>
      <c r="EK29" s="63">
        <v>5</v>
      </c>
      <c r="EL29" s="63">
        <v>5.26</v>
      </c>
      <c r="EM29" s="63">
        <v>4.6399999999999997</v>
      </c>
      <c r="EN29" s="63">
        <v>5.32</v>
      </c>
      <c r="EO29" s="17"/>
      <c r="EP29" s="95">
        <v>4.0199999999999996</v>
      </c>
      <c r="EQ29" s="95">
        <v>8.76</v>
      </c>
      <c r="ER29" s="95">
        <v>6.31</v>
      </c>
      <c r="ES29" s="95">
        <v>3.66</v>
      </c>
      <c r="ET29" s="95">
        <v>4.25</v>
      </c>
      <c r="EU29" s="95">
        <v>4</v>
      </c>
      <c r="EV29" s="94">
        <v>10.75</v>
      </c>
      <c r="EW29" s="95">
        <v>9.26</v>
      </c>
      <c r="EX29" s="94">
        <v>10.36</v>
      </c>
      <c r="EY29" s="95">
        <v>8.66</v>
      </c>
      <c r="EZ29" s="15"/>
      <c r="FA29" s="63">
        <v>6.31</v>
      </c>
      <c r="FB29" s="63">
        <v>7.19</v>
      </c>
      <c r="FC29" s="63">
        <v>6.36</v>
      </c>
      <c r="FD29" s="63">
        <v>6.62</v>
      </c>
      <c r="FE29" s="63">
        <v>6.73</v>
      </c>
      <c r="FF29" s="63">
        <v>5.25</v>
      </c>
      <c r="FG29" s="63">
        <v>6.06</v>
      </c>
      <c r="FH29" s="15"/>
      <c r="FI29" s="63">
        <v>5.25</v>
      </c>
      <c r="FJ29" s="63">
        <v>5.28</v>
      </c>
      <c r="FK29" s="63">
        <v>4.87</v>
      </c>
      <c r="FL29" s="63">
        <v>5.0599999999999996</v>
      </c>
      <c r="FM29" s="63">
        <v>4.5999999999999996</v>
      </c>
      <c r="FN29" s="63">
        <v>5.63</v>
      </c>
      <c r="FO29" s="58">
        <v>25.35</v>
      </c>
      <c r="FP29" s="63">
        <v>5.17</v>
      </c>
      <c r="FQ29" s="63">
        <v>5.82</v>
      </c>
      <c r="FR29" s="63">
        <v>4.91</v>
      </c>
      <c r="FS29" s="63">
        <v>5.1100000000000003</v>
      </c>
      <c r="FT29" s="69"/>
    </row>
    <row r="30" spans="1:176" s="48" customFormat="1" x14ac:dyDescent="0.3">
      <c r="A30" s="76" t="s">
        <v>277</v>
      </c>
      <c r="B30" s="65">
        <v>156.61000000000001</v>
      </c>
      <c r="C30" s="65">
        <v>231.9</v>
      </c>
      <c r="D30" s="65">
        <v>224.99</v>
      </c>
      <c r="E30" s="65">
        <v>194.99</v>
      </c>
      <c r="F30" s="65">
        <v>93.61</v>
      </c>
      <c r="G30" s="65">
        <v>159.27000000000001</v>
      </c>
      <c r="H30" s="65">
        <v>231.21</v>
      </c>
      <c r="I30" s="65">
        <v>200.9</v>
      </c>
      <c r="J30" s="65">
        <v>186.28</v>
      </c>
      <c r="K30" s="87"/>
      <c r="L30" s="63">
        <v>7.96</v>
      </c>
      <c r="M30" s="63">
        <v>0.17100000000000001</v>
      </c>
      <c r="N30" s="63">
        <v>0.67500000000000004</v>
      </c>
      <c r="O30" s="63">
        <v>4.58</v>
      </c>
      <c r="P30" s="63">
        <v>0.86899999999999999</v>
      </c>
      <c r="Q30" s="63">
        <v>0.26</v>
      </c>
      <c r="R30" s="63">
        <v>3.41</v>
      </c>
      <c r="S30" s="63">
        <v>0.34699999999999998</v>
      </c>
      <c r="T30" s="63">
        <v>0.16500000000000001</v>
      </c>
      <c r="U30" s="63">
        <v>8.1199999999999994E-2</v>
      </c>
      <c r="V30" s="87"/>
      <c r="W30" s="58">
        <v>12.56</v>
      </c>
      <c r="X30" s="58">
        <v>12.32</v>
      </c>
      <c r="Y30" s="63">
        <v>7.89</v>
      </c>
      <c r="Z30" s="63">
        <v>2.71</v>
      </c>
      <c r="AA30" s="63">
        <v>7.64</v>
      </c>
      <c r="AB30" s="58">
        <v>18.68</v>
      </c>
      <c r="AC30" s="58">
        <v>15.24</v>
      </c>
      <c r="AD30" s="58">
        <v>11.01</v>
      </c>
      <c r="AE30" s="87"/>
      <c r="AF30" s="63">
        <v>1.147</v>
      </c>
      <c r="AG30" s="63">
        <v>0.247</v>
      </c>
      <c r="AH30" s="63">
        <v>0.94799999999999995</v>
      </c>
      <c r="AI30" s="63">
        <v>5.0999999999999997E-2</v>
      </c>
      <c r="AJ30" s="63">
        <v>0.56100000000000005</v>
      </c>
      <c r="AK30" s="63">
        <v>1.84E-2</v>
      </c>
      <c r="AL30" s="63">
        <v>0.221</v>
      </c>
      <c r="AM30" s="63">
        <v>1.1779999999999999</v>
      </c>
      <c r="AN30" s="87"/>
      <c r="AO30" s="65">
        <v>137.08000000000001</v>
      </c>
      <c r="AP30" s="58">
        <v>26.76</v>
      </c>
      <c r="AQ30" s="58">
        <v>79.97</v>
      </c>
      <c r="AR30" s="63">
        <v>1.379</v>
      </c>
      <c r="AS30" s="58">
        <v>11.01</v>
      </c>
      <c r="AT30" s="58">
        <v>72.33</v>
      </c>
      <c r="AU30" s="58">
        <v>38.340000000000003</v>
      </c>
      <c r="AV30" s="63">
        <v>0.35599999999999998</v>
      </c>
      <c r="AW30" s="58">
        <v>15.96</v>
      </c>
      <c r="AX30" s="58">
        <v>27.32</v>
      </c>
      <c r="AY30" s="58">
        <v>17.36</v>
      </c>
      <c r="AZ30" s="58">
        <v>41.42</v>
      </c>
      <c r="BA30" s="87"/>
      <c r="BB30" s="63">
        <v>5.67E-2</v>
      </c>
      <c r="BC30" s="63">
        <v>0.53800000000000003</v>
      </c>
      <c r="BD30" s="63">
        <v>8.3799999999999999E-2</v>
      </c>
      <c r="BE30" s="63">
        <v>0.75800000000000001</v>
      </c>
      <c r="BF30" s="63">
        <v>0.61399999999999999</v>
      </c>
      <c r="BG30" s="63">
        <v>8.6999999999999994E-2</v>
      </c>
      <c r="BH30" s="63">
        <v>0.24099999999999999</v>
      </c>
      <c r="BI30" s="63">
        <v>5.43</v>
      </c>
      <c r="BJ30" s="63">
        <v>0.17299999999999999</v>
      </c>
      <c r="BK30" s="63">
        <v>0.17499999999999999</v>
      </c>
      <c r="BL30" s="72"/>
      <c r="BM30" s="63">
        <v>0.38600000000000001</v>
      </c>
      <c r="BN30" s="58">
        <v>23.37</v>
      </c>
      <c r="BO30" s="58">
        <v>19.89</v>
      </c>
      <c r="BP30" s="58">
        <v>13.68</v>
      </c>
      <c r="BQ30" s="63">
        <v>1.0669999999999999</v>
      </c>
      <c r="BR30" s="58">
        <v>10.199999999999999</v>
      </c>
      <c r="BS30" s="58">
        <v>28.16</v>
      </c>
      <c r="BT30" s="58">
        <v>23.73</v>
      </c>
      <c r="BU30" s="58">
        <v>24.13</v>
      </c>
      <c r="BV30" s="58">
        <v>37.01</v>
      </c>
      <c r="BW30" s="58">
        <v>41.21</v>
      </c>
      <c r="BX30" s="58">
        <v>14.31</v>
      </c>
      <c r="BY30" s="63">
        <v>0.20699999999999999</v>
      </c>
      <c r="BZ30" s="58">
        <v>24.34</v>
      </c>
      <c r="CA30" s="65">
        <v>8.68</v>
      </c>
      <c r="CB30" s="58">
        <v>18.670000000000002</v>
      </c>
      <c r="CC30" s="94">
        <v>28.59</v>
      </c>
      <c r="CD30" s="94">
        <v>12.09</v>
      </c>
      <c r="CE30" s="94">
        <v>11.13</v>
      </c>
      <c r="CF30" s="94">
        <v>30.52</v>
      </c>
      <c r="CG30" s="94">
        <v>24.96</v>
      </c>
      <c r="CH30" s="95">
        <v>1.919</v>
      </c>
      <c r="CI30" s="58">
        <v>24.04</v>
      </c>
      <c r="CJ30" s="58">
        <v>20.16</v>
      </c>
      <c r="CK30" s="63">
        <v>2.4300000000000002</v>
      </c>
      <c r="CL30" s="63">
        <v>3.16</v>
      </c>
      <c r="CM30" s="58">
        <v>10.98</v>
      </c>
      <c r="CN30" s="58">
        <v>24.67</v>
      </c>
      <c r="CO30" s="87"/>
      <c r="CP30" s="94">
        <v>27.06</v>
      </c>
      <c r="CQ30" s="95">
        <v>6.51</v>
      </c>
      <c r="CR30" s="94">
        <v>40.159999999999997</v>
      </c>
      <c r="CS30" s="94">
        <v>19.48</v>
      </c>
      <c r="CT30" s="94">
        <v>19.82</v>
      </c>
      <c r="CU30" s="95">
        <v>5.66</v>
      </c>
      <c r="CV30" s="95">
        <v>0.40200000000000002</v>
      </c>
      <c r="CW30" s="94">
        <v>39.450000000000003</v>
      </c>
      <c r="CX30" s="94">
        <v>15.74</v>
      </c>
      <c r="CY30" s="94">
        <v>30.43</v>
      </c>
      <c r="CZ30" s="94">
        <v>12.82</v>
      </c>
      <c r="DA30" s="94">
        <v>20.58</v>
      </c>
      <c r="DB30" s="94">
        <v>20.93</v>
      </c>
      <c r="DC30" s="95">
        <v>1.123</v>
      </c>
      <c r="DD30" s="94">
        <v>33.93</v>
      </c>
      <c r="DE30" s="94">
        <v>11.73</v>
      </c>
      <c r="DF30" s="87"/>
      <c r="DG30" s="58">
        <v>16.670000000000002</v>
      </c>
      <c r="DH30" s="63">
        <v>0.58599999999999997</v>
      </c>
      <c r="DI30" s="63">
        <v>0.29899999999999999</v>
      </c>
      <c r="DJ30" s="58">
        <v>26.6</v>
      </c>
      <c r="DK30" s="63">
        <v>6.14</v>
      </c>
      <c r="DL30" s="63">
        <v>2.67</v>
      </c>
      <c r="DM30" s="58">
        <v>94.05</v>
      </c>
      <c r="DN30" s="63">
        <v>9.5600000000000004E-2</v>
      </c>
      <c r="DO30" s="63">
        <v>0.28999999999999998</v>
      </c>
      <c r="DP30" s="63">
        <v>3.12</v>
      </c>
      <c r="DQ30" s="63">
        <v>4.4400000000000004</v>
      </c>
      <c r="DR30" s="63">
        <v>2.02</v>
      </c>
      <c r="DS30" s="58">
        <v>15.21</v>
      </c>
      <c r="DT30" s="17"/>
      <c r="DU30" s="94">
        <v>23.64</v>
      </c>
      <c r="DV30" s="94">
        <v>50.33</v>
      </c>
      <c r="DW30" s="94">
        <v>31.72</v>
      </c>
      <c r="DX30" s="94">
        <v>33.28</v>
      </c>
      <c r="DY30" s="94">
        <v>17.46</v>
      </c>
      <c r="DZ30" s="94">
        <v>22.1</v>
      </c>
      <c r="EA30" s="94">
        <v>24.04</v>
      </c>
      <c r="EB30" s="94">
        <v>37.64</v>
      </c>
      <c r="EC30" s="94">
        <v>26</v>
      </c>
      <c r="ED30" s="94">
        <v>44.8</v>
      </c>
      <c r="EE30" s="94">
        <v>30.97</v>
      </c>
      <c r="EF30" s="94">
        <v>26.19</v>
      </c>
      <c r="EG30" s="94">
        <v>36.020000000000003</v>
      </c>
      <c r="EH30" s="94">
        <v>30.13</v>
      </c>
      <c r="EI30" s="94">
        <v>36.78</v>
      </c>
      <c r="EJ30" s="63">
        <v>9.31</v>
      </c>
      <c r="EK30" s="58">
        <v>33.04</v>
      </c>
      <c r="EL30" s="58">
        <v>20.82</v>
      </c>
      <c r="EM30" s="58">
        <v>21.47</v>
      </c>
      <c r="EN30" s="58">
        <v>27.89</v>
      </c>
      <c r="EO30" s="17"/>
      <c r="EP30" s="95">
        <v>0.73099999999999998</v>
      </c>
      <c r="EQ30" s="95">
        <v>0.76400000000000001</v>
      </c>
      <c r="ER30" s="95">
        <v>0.36699999999999999</v>
      </c>
      <c r="ES30" s="95">
        <v>0.10299999999999999</v>
      </c>
      <c r="ET30" s="95">
        <v>0.26200000000000001</v>
      </c>
      <c r="EU30" s="95">
        <v>0.14099999999999999</v>
      </c>
      <c r="EV30" s="95">
        <v>8.9499999999999993</v>
      </c>
      <c r="EW30" s="95">
        <v>0.72299999999999998</v>
      </c>
      <c r="EX30" s="95">
        <v>1.4410000000000001</v>
      </c>
      <c r="EY30" s="95">
        <v>0.85499999999999998</v>
      </c>
      <c r="EZ30" s="87"/>
      <c r="FA30" s="58">
        <v>29.56</v>
      </c>
      <c r="FB30" s="58">
        <v>33.340000000000003</v>
      </c>
      <c r="FC30" s="58">
        <v>15.1</v>
      </c>
      <c r="FD30" s="58">
        <v>17.57</v>
      </c>
      <c r="FE30" s="58">
        <v>23.09</v>
      </c>
      <c r="FF30" s="63">
        <v>1.5009999999999999</v>
      </c>
      <c r="FG30" s="58">
        <v>39.83</v>
      </c>
      <c r="FH30" s="87"/>
      <c r="FI30" s="58">
        <v>29.59</v>
      </c>
      <c r="FJ30" s="58">
        <v>19.170000000000002</v>
      </c>
      <c r="FK30" s="58">
        <v>25.6</v>
      </c>
      <c r="FL30" s="58">
        <v>22.65</v>
      </c>
      <c r="FM30" s="58">
        <v>16.93</v>
      </c>
      <c r="FN30" s="58">
        <v>31.81</v>
      </c>
      <c r="FO30" s="65">
        <v>1077.6500000000001</v>
      </c>
      <c r="FP30" s="58">
        <v>25.15</v>
      </c>
      <c r="FQ30" s="58">
        <v>26.32</v>
      </c>
      <c r="FR30" s="58">
        <v>24.76</v>
      </c>
      <c r="FS30" s="58">
        <v>24.33</v>
      </c>
      <c r="FT30" s="44"/>
    </row>
    <row r="31" spans="1:176" x14ac:dyDescent="0.3">
      <c r="A31" s="70" t="s">
        <v>278</v>
      </c>
      <c r="B31" s="58">
        <v>22.28</v>
      </c>
      <c r="C31" s="58">
        <v>30.4</v>
      </c>
      <c r="D31" s="58">
        <v>24.24</v>
      </c>
      <c r="E31" s="58">
        <v>23.37</v>
      </c>
      <c r="F31" s="58">
        <v>19.84</v>
      </c>
      <c r="G31" s="58">
        <v>22.09</v>
      </c>
      <c r="H31" s="58">
        <v>28.44</v>
      </c>
      <c r="I31" s="58">
        <v>24.7</v>
      </c>
      <c r="J31" s="58">
        <v>23.44</v>
      </c>
      <c r="K31" s="15"/>
      <c r="L31" s="58">
        <v>9.56</v>
      </c>
      <c r="M31" s="58">
        <v>15.75</v>
      </c>
      <c r="N31" s="58">
        <v>22.09</v>
      </c>
      <c r="O31" s="63">
        <v>8.64</v>
      </c>
      <c r="P31" s="58">
        <v>11.9</v>
      </c>
      <c r="Q31" s="58">
        <v>11.82</v>
      </c>
      <c r="R31" s="58">
        <v>12.46</v>
      </c>
      <c r="S31" s="58">
        <v>10.199999999999999</v>
      </c>
      <c r="T31" s="58">
        <v>9.6999999999999993</v>
      </c>
      <c r="U31" s="63">
        <v>6.4</v>
      </c>
      <c r="V31" s="15"/>
      <c r="W31" s="58">
        <v>14.29</v>
      </c>
      <c r="X31" s="58">
        <v>14.7</v>
      </c>
      <c r="Y31" s="58">
        <v>9.58</v>
      </c>
      <c r="Z31" s="58">
        <v>11.18</v>
      </c>
      <c r="AA31" s="58">
        <v>11.1</v>
      </c>
      <c r="AB31" s="58">
        <v>18.84</v>
      </c>
      <c r="AC31" s="58">
        <v>13.93</v>
      </c>
      <c r="AD31" s="58">
        <v>11.06</v>
      </c>
      <c r="AE31" s="15"/>
      <c r="AF31" s="58">
        <v>11.42</v>
      </c>
      <c r="AG31" s="65">
        <v>9.2100000000000009</v>
      </c>
      <c r="AH31" s="58">
        <v>10.74</v>
      </c>
      <c r="AI31" s="65">
        <v>5.73</v>
      </c>
      <c r="AJ31" s="58">
        <v>9.65</v>
      </c>
      <c r="AK31" s="65">
        <v>3.76</v>
      </c>
      <c r="AL31" s="58">
        <v>11.85</v>
      </c>
      <c r="AM31" s="58">
        <v>16.93</v>
      </c>
      <c r="AN31" s="15"/>
      <c r="AO31" s="58">
        <v>33.53</v>
      </c>
      <c r="AP31" s="58">
        <v>23.73</v>
      </c>
      <c r="AQ31" s="58">
        <v>32.33</v>
      </c>
      <c r="AR31" s="63">
        <v>2.5150000000000001</v>
      </c>
      <c r="AS31" s="58">
        <v>10.81</v>
      </c>
      <c r="AT31" s="58">
        <v>31.96</v>
      </c>
      <c r="AU31" s="58">
        <v>27.34</v>
      </c>
      <c r="AV31" s="63">
        <v>5.14</v>
      </c>
      <c r="AW31" s="63">
        <v>8.14</v>
      </c>
      <c r="AX31" s="58">
        <v>22.16</v>
      </c>
      <c r="AY31" s="63">
        <v>7.2</v>
      </c>
      <c r="AZ31" s="58">
        <v>30.79</v>
      </c>
      <c r="BA31" s="15"/>
      <c r="BB31" s="63">
        <v>3.69</v>
      </c>
      <c r="BC31" s="63">
        <v>9.2200000000000006</v>
      </c>
      <c r="BD31" s="63">
        <v>2.84</v>
      </c>
      <c r="BE31" s="63">
        <v>4.17</v>
      </c>
      <c r="BF31" s="63">
        <v>17.16</v>
      </c>
      <c r="BG31" s="63">
        <v>4.55</v>
      </c>
      <c r="BH31" s="63">
        <v>3.77</v>
      </c>
      <c r="BI31" s="63">
        <v>2.93</v>
      </c>
      <c r="BJ31" s="63">
        <v>3.41</v>
      </c>
      <c r="BK31" s="63">
        <v>3.91</v>
      </c>
      <c r="BL31" s="71"/>
      <c r="BM31" s="63">
        <v>9.2899999999999991</v>
      </c>
      <c r="BN31" s="58">
        <v>23.62</v>
      </c>
      <c r="BO31" s="58">
        <v>29.24</v>
      </c>
      <c r="BP31" s="58">
        <v>15.41</v>
      </c>
      <c r="BQ31" s="63">
        <v>8.5500000000000007</v>
      </c>
      <c r="BR31" s="58">
        <v>23.47</v>
      </c>
      <c r="BS31" s="58">
        <v>26.93</v>
      </c>
      <c r="BT31" s="58">
        <v>25.38</v>
      </c>
      <c r="BU31" s="58">
        <v>30.47</v>
      </c>
      <c r="BV31" s="58">
        <v>36.200000000000003</v>
      </c>
      <c r="BW31" s="58">
        <v>38.76</v>
      </c>
      <c r="BX31" s="58">
        <v>19.14</v>
      </c>
      <c r="BY31" s="63">
        <v>8.3800000000000008</v>
      </c>
      <c r="BZ31" s="58">
        <v>29.11</v>
      </c>
      <c r="CA31" s="58">
        <v>18.55</v>
      </c>
      <c r="CB31" s="58">
        <v>18.12</v>
      </c>
      <c r="CC31" s="94">
        <v>27.32</v>
      </c>
      <c r="CD31" s="94">
        <v>16.47</v>
      </c>
      <c r="CE31" s="94">
        <v>18.829999999999998</v>
      </c>
      <c r="CF31" s="94">
        <v>27.11</v>
      </c>
      <c r="CG31" s="94">
        <v>24.65</v>
      </c>
      <c r="CH31" s="94">
        <v>10.77</v>
      </c>
      <c r="CI31" s="58">
        <v>25.03</v>
      </c>
      <c r="CJ31" s="58">
        <v>22.12</v>
      </c>
      <c r="CK31" s="63">
        <v>8.42</v>
      </c>
      <c r="CL31" s="58">
        <v>16.100000000000001</v>
      </c>
      <c r="CM31" s="58">
        <v>13.32</v>
      </c>
      <c r="CN31" s="58">
        <v>28.94</v>
      </c>
      <c r="CO31" s="87"/>
      <c r="CP31" s="94">
        <v>33.47</v>
      </c>
      <c r="CQ31" s="94">
        <v>55.76</v>
      </c>
      <c r="CR31" s="94">
        <v>38.44</v>
      </c>
      <c r="CS31" s="94">
        <v>43.23</v>
      </c>
      <c r="CT31" s="94">
        <v>33.520000000000003</v>
      </c>
      <c r="CU31" s="94">
        <v>37.64</v>
      </c>
      <c r="CV31" s="95">
        <v>6.43</v>
      </c>
      <c r="CW31" s="94">
        <v>27.38</v>
      </c>
      <c r="CX31" s="94">
        <v>33.79</v>
      </c>
      <c r="CY31" s="94">
        <v>31.74</v>
      </c>
      <c r="CZ31" s="94">
        <v>40.61</v>
      </c>
      <c r="DA31" s="94">
        <v>66.209999999999994</v>
      </c>
      <c r="DB31" s="94">
        <v>44.38</v>
      </c>
      <c r="DC31" s="94">
        <v>15.04</v>
      </c>
      <c r="DD31" s="94">
        <v>55.17</v>
      </c>
      <c r="DE31" s="94">
        <v>64.94</v>
      </c>
      <c r="DF31" s="15"/>
      <c r="DG31" s="58">
        <v>50.39</v>
      </c>
      <c r="DH31" s="63">
        <v>4.1500000000000004</v>
      </c>
      <c r="DI31" s="58">
        <v>15.46</v>
      </c>
      <c r="DJ31" s="58">
        <v>48.56</v>
      </c>
      <c r="DK31" s="58">
        <v>29.25</v>
      </c>
      <c r="DL31" s="58">
        <v>20.95</v>
      </c>
      <c r="DM31" s="65">
        <v>173.16</v>
      </c>
      <c r="DN31" s="63">
        <v>6.56</v>
      </c>
      <c r="DO31" s="58">
        <v>18.25</v>
      </c>
      <c r="DP31" s="58">
        <v>28.34</v>
      </c>
      <c r="DQ31" s="58">
        <v>18.16</v>
      </c>
      <c r="DR31" s="58">
        <v>21.25</v>
      </c>
      <c r="DS31" s="58">
        <v>32.020000000000003</v>
      </c>
      <c r="DT31" s="17"/>
      <c r="DU31" s="94">
        <v>16.3</v>
      </c>
      <c r="DV31" s="94">
        <v>22.23</v>
      </c>
      <c r="DW31" s="94">
        <v>25.5</v>
      </c>
      <c r="DX31" s="94">
        <v>15.71</v>
      </c>
      <c r="DY31" s="94">
        <v>19.690000000000001</v>
      </c>
      <c r="DZ31" s="94">
        <v>28.42</v>
      </c>
      <c r="EA31" s="94">
        <v>23.57</v>
      </c>
      <c r="EB31" s="94">
        <v>23.3</v>
      </c>
      <c r="EC31" s="94">
        <v>21.05</v>
      </c>
      <c r="ED31" s="94">
        <v>25.01</v>
      </c>
      <c r="EE31" s="94">
        <v>19.59</v>
      </c>
      <c r="EF31" s="94">
        <v>23.47</v>
      </c>
      <c r="EG31" s="94">
        <v>16.04</v>
      </c>
      <c r="EH31" s="94">
        <v>18.61</v>
      </c>
      <c r="EI31" s="94">
        <v>26.08</v>
      </c>
      <c r="EJ31" s="58">
        <v>24.1</v>
      </c>
      <c r="EK31" s="58">
        <v>25.35</v>
      </c>
      <c r="EL31" s="58">
        <v>25.43</v>
      </c>
      <c r="EM31" s="58">
        <v>13.23</v>
      </c>
      <c r="EN31" s="58">
        <v>23.16</v>
      </c>
      <c r="EO31" s="17"/>
      <c r="EP31" s="95">
        <v>7.73</v>
      </c>
      <c r="EQ31" s="94">
        <v>33.35</v>
      </c>
      <c r="ER31" s="94">
        <v>17.170000000000002</v>
      </c>
      <c r="ES31" s="95">
        <v>3.01</v>
      </c>
      <c r="ET31" s="95">
        <v>6.51</v>
      </c>
      <c r="EU31" s="95">
        <v>6.1</v>
      </c>
      <c r="EV31" s="94">
        <v>36.299999999999997</v>
      </c>
      <c r="EW31" s="94">
        <v>34.590000000000003</v>
      </c>
      <c r="EX31" s="94">
        <v>38.72</v>
      </c>
      <c r="EY31" s="94">
        <v>36.049999999999997</v>
      </c>
      <c r="EZ31" s="15"/>
      <c r="FA31" s="63">
        <v>9.33</v>
      </c>
      <c r="FB31" s="58">
        <v>11.05</v>
      </c>
      <c r="FC31" s="63">
        <v>6</v>
      </c>
      <c r="FD31" s="63">
        <v>6.24</v>
      </c>
      <c r="FE31" s="58">
        <v>20.48</v>
      </c>
      <c r="FF31" s="63">
        <v>7.83</v>
      </c>
      <c r="FG31" s="58">
        <v>10.67</v>
      </c>
      <c r="FH31" s="15"/>
      <c r="FI31" s="63">
        <v>7.98</v>
      </c>
      <c r="FJ31" s="58">
        <v>22.32</v>
      </c>
      <c r="FK31" s="63">
        <v>7.8</v>
      </c>
      <c r="FL31" s="63">
        <v>6.79</v>
      </c>
      <c r="FM31" s="63">
        <v>9.84</v>
      </c>
      <c r="FN31" s="63">
        <v>9.5500000000000007</v>
      </c>
      <c r="FO31" s="63">
        <v>6.91</v>
      </c>
      <c r="FP31" s="63">
        <v>7.4</v>
      </c>
      <c r="FQ31" s="63">
        <v>7.11</v>
      </c>
      <c r="FR31" s="58">
        <v>10.28</v>
      </c>
      <c r="FS31" s="58">
        <v>9.66</v>
      </c>
      <c r="FT31" s="69"/>
    </row>
    <row r="32" spans="1:176" x14ac:dyDescent="0.3">
      <c r="A32" s="73" t="s">
        <v>279</v>
      </c>
      <c r="B32" s="65">
        <f>SUM(B15:B18)</f>
        <v>3956.14</v>
      </c>
      <c r="C32" s="65">
        <f t="shared" ref="C32:J32" si="0">SUM(C15:C18)</f>
        <v>4594.75</v>
      </c>
      <c r="D32" s="65">
        <f t="shared" si="0"/>
        <v>5287.58</v>
      </c>
      <c r="E32" s="65">
        <f t="shared" si="0"/>
        <v>5137.3100000000004</v>
      </c>
      <c r="F32" s="65">
        <f t="shared" si="0"/>
        <v>3742.86</v>
      </c>
      <c r="G32" s="65">
        <f t="shared" si="0"/>
        <v>4081.28</v>
      </c>
      <c r="H32" s="65">
        <f t="shared" si="0"/>
        <v>5586.58</v>
      </c>
      <c r="I32" s="65">
        <f t="shared" si="0"/>
        <v>5078.0200000000004</v>
      </c>
      <c r="J32" s="65">
        <f t="shared" si="0"/>
        <v>5026.4399999999996</v>
      </c>
      <c r="K32" s="15"/>
      <c r="L32" s="65">
        <f t="shared" ref="L32:U32" si="1">SUM(L15:L18)</f>
        <v>6402.5300000000007</v>
      </c>
      <c r="M32" s="65">
        <f t="shared" si="1"/>
        <v>5282.76</v>
      </c>
      <c r="N32" s="65">
        <f t="shared" si="1"/>
        <v>7229.8499999999995</v>
      </c>
      <c r="O32" s="65">
        <f t="shared" si="1"/>
        <v>6530.36</v>
      </c>
      <c r="P32" s="65">
        <f t="shared" si="1"/>
        <v>7386.35</v>
      </c>
      <c r="Q32" s="65">
        <f t="shared" si="1"/>
        <v>5234.6899999999996</v>
      </c>
      <c r="R32" s="65">
        <f t="shared" si="1"/>
        <v>7070.46</v>
      </c>
      <c r="S32" s="65">
        <f t="shared" si="1"/>
        <v>5695.67</v>
      </c>
      <c r="T32" s="65">
        <f t="shared" si="1"/>
        <v>5108.2700000000004</v>
      </c>
      <c r="U32" s="65">
        <f t="shared" si="1"/>
        <v>4390.78</v>
      </c>
      <c r="V32" s="15"/>
      <c r="W32" s="65">
        <f t="shared" ref="W32:AD32" si="2">SUM(W15:W18)</f>
        <v>1578.9</v>
      </c>
      <c r="X32" s="65">
        <f t="shared" si="2"/>
        <v>1382.81</v>
      </c>
      <c r="Y32" s="65">
        <f t="shared" si="2"/>
        <v>936.61</v>
      </c>
      <c r="Z32" s="65">
        <f t="shared" si="2"/>
        <v>344.05</v>
      </c>
      <c r="AA32" s="65">
        <f t="shared" si="2"/>
        <v>910.37</v>
      </c>
      <c r="AB32" s="65">
        <f t="shared" si="2"/>
        <v>1776.97</v>
      </c>
      <c r="AC32" s="65">
        <f t="shared" si="2"/>
        <v>1241.6300000000001</v>
      </c>
      <c r="AD32" s="65">
        <f t="shared" si="2"/>
        <v>1459.5299999999997</v>
      </c>
      <c r="AE32" s="15"/>
      <c r="AF32" s="65">
        <f t="shared" ref="AF32:AM32" si="3">SUM(AF15:AF18)</f>
        <v>1474.23</v>
      </c>
      <c r="AG32" s="65">
        <f t="shared" si="3"/>
        <v>955.5</v>
      </c>
      <c r="AH32" s="65">
        <f t="shared" si="3"/>
        <v>1289.52</v>
      </c>
      <c r="AI32" s="65">
        <f t="shared" si="3"/>
        <v>665.86</v>
      </c>
      <c r="AJ32" s="65">
        <f t="shared" si="3"/>
        <v>1415.8400000000001</v>
      </c>
      <c r="AK32" s="65">
        <f t="shared" si="3"/>
        <v>539.66999999999996</v>
      </c>
      <c r="AL32" s="65">
        <f t="shared" si="3"/>
        <v>1149</v>
      </c>
      <c r="AM32" s="65">
        <f t="shared" si="3"/>
        <v>1631.78</v>
      </c>
      <c r="AN32" s="15"/>
      <c r="AO32" s="65">
        <f t="shared" ref="AO32:AZ32" si="4">SUM(AO15:AO18)</f>
        <v>4653.22</v>
      </c>
      <c r="AP32" s="65">
        <f t="shared" si="4"/>
        <v>2836.71</v>
      </c>
      <c r="AQ32" s="65">
        <f t="shared" si="4"/>
        <v>4030.99</v>
      </c>
      <c r="AR32" s="65">
        <f t="shared" si="4"/>
        <v>1240.8100000000002</v>
      </c>
      <c r="AS32" s="65">
        <f t="shared" si="4"/>
        <v>805.55</v>
      </c>
      <c r="AT32" s="65">
        <f t="shared" si="4"/>
        <v>3875.12</v>
      </c>
      <c r="AU32" s="65">
        <f t="shared" si="4"/>
        <v>3738.8399999999997</v>
      </c>
      <c r="AV32" s="65">
        <f t="shared" si="4"/>
        <v>649.46999999999991</v>
      </c>
      <c r="AW32" s="65">
        <f t="shared" si="4"/>
        <v>531.08999999999992</v>
      </c>
      <c r="AX32" s="65">
        <f t="shared" si="4"/>
        <v>1932.99</v>
      </c>
      <c r="AY32" s="65">
        <f t="shared" si="4"/>
        <v>1189.1599999999999</v>
      </c>
      <c r="AZ32" s="65">
        <f t="shared" si="4"/>
        <v>3423.38</v>
      </c>
      <c r="BA32" s="15"/>
      <c r="BB32" s="65">
        <f t="shared" ref="BB32:BK32" si="5">SUM(BB15:BB18)</f>
        <v>302.59000000000003</v>
      </c>
      <c r="BC32" s="65">
        <f t="shared" si="5"/>
        <v>751.43000000000006</v>
      </c>
      <c r="BD32" s="65">
        <f t="shared" si="5"/>
        <v>421.48</v>
      </c>
      <c r="BE32" s="65">
        <f t="shared" si="5"/>
        <v>1036.58</v>
      </c>
      <c r="BF32" s="65">
        <f t="shared" si="5"/>
        <v>1287.17</v>
      </c>
      <c r="BG32" s="65">
        <f t="shared" si="5"/>
        <v>580.92000000000007</v>
      </c>
      <c r="BH32" s="65">
        <f t="shared" si="5"/>
        <v>329.08000000000004</v>
      </c>
      <c r="BI32" s="65">
        <f t="shared" si="5"/>
        <v>243.69</v>
      </c>
      <c r="BJ32" s="65">
        <f t="shared" si="5"/>
        <v>600.8900000000001</v>
      </c>
      <c r="BK32" s="65">
        <f t="shared" si="5"/>
        <v>528.55999999999995</v>
      </c>
      <c r="BL32" s="15"/>
      <c r="BM32" s="65">
        <f t="shared" ref="BM32:CN32" si="6">SUM(BM15:BM18)</f>
        <v>176.06</v>
      </c>
      <c r="BN32" s="65">
        <f t="shared" si="6"/>
        <v>705.79</v>
      </c>
      <c r="BO32" s="65">
        <f t="shared" si="6"/>
        <v>660.31</v>
      </c>
      <c r="BP32" s="65">
        <f t="shared" si="6"/>
        <v>485.23</v>
      </c>
      <c r="BQ32" s="65">
        <f t="shared" si="6"/>
        <v>181</v>
      </c>
      <c r="BR32" s="65">
        <f t="shared" si="6"/>
        <v>591.69000000000005</v>
      </c>
      <c r="BS32" s="65">
        <f t="shared" si="6"/>
        <v>697.43000000000006</v>
      </c>
      <c r="BT32" s="65">
        <f t="shared" si="6"/>
        <v>654.46</v>
      </c>
      <c r="BU32" s="65">
        <f t="shared" si="6"/>
        <v>658.81999999999994</v>
      </c>
      <c r="BV32" s="65">
        <f t="shared" si="6"/>
        <v>880.64</v>
      </c>
      <c r="BW32" s="65">
        <f t="shared" si="6"/>
        <v>804.51</v>
      </c>
      <c r="BX32" s="65">
        <f t="shared" si="6"/>
        <v>753.6</v>
      </c>
      <c r="BY32" s="65">
        <f t="shared" si="6"/>
        <v>106.1</v>
      </c>
      <c r="BZ32" s="65">
        <f t="shared" si="6"/>
        <v>748.41000000000008</v>
      </c>
      <c r="CA32" s="65">
        <f t="shared" si="6"/>
        <v>280.82</v>
      </c>
      <c r="CB32" s="65">
        <f t="shared" si="6"/>
        <v>693.66000000000008</v>
      </c>
      <c r="CC32" s="65">
        <f t="shared" si="6"/>
        <v>737.81000000000006</v>
      </c>
      <c r="CD32" s="65">
        <f t="shared" si="6"/>
        <v>531.72</v>
      </c>
      <c r="CE32" s="65">
        <f t="shared" si="6"/>
        <v>578.9</v>
      </c>
      <c r="CF32" s="65">
        <f t="shared" si="6"/>
        <v>1038.71</v>
      </c>
      <c r="CG32" s="65">
        <f t="shared" si="6"/>
        <v>750.81999999999994</v>
      </c>
      <c r="CH32" s="65">
        <f t="shared" si="6"/>
        <v>204.99</v>
      </c>
      <c r="CI32" s="65">
        <f t="shared" si="6"/>
        <v>540.28</v>
      </c>
      <c r="CJ32" s="65">
        <f t="shared" si="6"/>
        <v>465.1</v>
      </c>
      <c r="CK32" s="65">
        <f t="shared" si="6"/>
        <v>282.55</v>
      </c>
      <c r="CL32" s="65">
        <f t="shared" si="6"/>
        <v>300.77999999999997</v>
      </c>
      <c r="CM32" s="65">
        <f t="shared" si="6"/>
        <v>450.96000000000004</v>
      </c>
      <c r="CN32" s="65">
        <f t="shared" si="6"/>
        <v>682.1</v>
      </c>
      <c r="CO32" s="87"/>
      <c r="CP32" s="65">
        <f t="shared" ref="CP32:DE32" si="7">SUM(CP15:CP18)</f>
        <v>1436.15</v>
      </c>
      <c r="CQ32" s="65">
        <f t="shared" si="7"/>
        <v>1224.1100000000001</v>
      </c>
      <c r="CR32" s="65">
        <f t="shared" si="7"/>
        <v>1487.44</v>
      </c>
      <c r="CS32" s="65">
        <f t="shared" si="7"/>
        <v>1267</v>
      </c>
      <c r="CT32" s="65">
        <f t="shared" si="7"/>
        <v>1213.6799999999998</v>
      </c>
      <c r="CU32" s="65">
        <f t="shared" si="7"/>
        <v>1020.75</v>
      </c>
      <c r="CV32" s="65">
        <f t="shared" si="7"/>
        <v>265.3</v>
      </c>
      <c r="CW32" s="65">
        <f t="shared" si="7"/>
        <v>1349.3</v>
      </c>
      <c r="CX32" s="65">
        <f t="shared" si="7"/>
        <v>1076.83</v>
      </c>
      <c r="CY32" s="65">
        <f t="shared" si="7"/>
        <v>1280.97</v>
      </c>
      <c r="CZ32" s="65">
        <f t="shared" si="7"/>
        <v>1153.3899999999999</v>
      </c>
      <c r="DA32" s="65">
        <f t="shared" si="7"/>
        <v>1518.77</v>
      </c>
      <c r="DB32" s="65">
        <f t="shared" si="7"/>
        <v>1192.97</v>
      </c>
      <c r="DC32" s="65">
        <f t="shared" si="7"/>
        <v>525.99</v>
      </c>
      <c r="DD32" s="65">
        <f t="shared" si="7"/>
        <v>1461.7800000000002</v>
      </c>
      <c r="DE32" s="65">
        <f t="shared" si="7"/>
        <v>1355.1999999999998</v>
      </c>
      <c r="DF32" s="15"/>
      <c r="DG32" s="65">
        <f t="shared" ref="DG32:DS32" si="8">SUM(DG15:DG18)</f>
        <v>1313.4299999999998</v>
      </c>
      <c r="DH32" s="65">
        <f t="shared" si="8"/>
        <v>202</v>
      </c>
      <c r="DI32" s="65">
        <f t="shared" si="8"/>
        <v>255.26</v>
      </c>
      <c r="DJ32" s="65">
        <f t="shared" si="8"/>
        <v>1897.37</v>
      </c>
      <c r="DK32" s="65">
        <f t="shared" si="8"/>
        <v>1101.23</v>
      </c>
      <c r="DL32" s="65">
        <f t="shared" si="8"/>
        <v>653.01</v>
      </c>
      <c r="DM32" s="65">
        <f t="shared" si="8"/>
        <v>2130.7600000000002</v>
      </c>
      <c r="DN32" s="65">
        <f t="shared" si="8"/>
        <v>194.65</v>
      </c>
      <c r="DO32" s="65">
        <f t="shared" si="8"/>
        <v>462.53</v>
      </c>
      <c r="DP32" s="65">
        <f t="shared" si="8"/>
        <v>550.12</v>
      </c>
      <c r="DQ32" s="65">
        <f t="shared" si="8"/>
        <v>652.16</v>
      </c>
      <c r="DR32" s="65">
        <f t="shared" si="8"/>
        <v>803.25</v>
      </c>
      <c r="DS32" s="65">
        <f t="shared" si="8"/>
        <v>729.31</v>
      </c>
      <c r="DT32" s="17"/>
      <c r="DU32" s="65">
        <f t="shared" ref="DU32:EN32" si="9">SUM(DU15:DU18)</f>
        <v>455.97</v>
      </c>
      <c r="DV32" s="65">
        <f t="shared" si="9"/>
        <v>650.98</v>
      </c>
      <c r="DW32" s="65">
        <f t="shared" si="9"/>
        <v>524.43000000000006</v>
      </c>
      <c r="DX32" s="65">
        <f t="shared" si="9"/>
        <v>1115.05</v>
      </c>
      <c r="DY32" s="65">
        <f t="shared" si="9"/>
        <v>549.41000000000008</v>
      </c>
      <c r="DZ32" s="65">
        <f t="shared" si="9"/>
        <v>432.43999999999994</v>
      </c>
      <c r="EA32" s="65">
        <f t="shared" si="9"/>
        <v>404.58</v>
      </c>
      <c r="EB32" s="65">
        <f t="shared" si="9"/>
        <v>676.5</v>
      </c>
      <c r="EC32" s="65">
        <f t="shared" si="9"/>
        <v>483.07</v>
      </c>
      <c r="ED32" s="65">
        <f t="shared" si="9"/>
        <v>719.18000000000006</v>
      </c>
      <c r="EE32" s="65">
        <f t="shared" si="9"/>
        <v>481.92</v>
      </c>
      <c r="EF32" s="65">
        <f t="shared" si="9"/>
        <v>855.31</v>
      </c>
      <c r="EG32" s="65">
        <f t="shared" si="9"/>
        <v>774.97</v>
      </c>
      <c r="EH32" s="65">
        <f t="shared" si="9"/>
        <v>954.79</v>
      </c>
      <c r="EI32" s="65">
        <f t="shared" si="9"/>
        <v>490.38</v>
      </c>
      <c r="EJ32" s="65">
        <f t="shared" si="9"/>
        <v>371.45000000000005</v>
      </c>
      <c r="EK32" s="65">
        <f t="shared" si="9"/>
        <v>328.25</v>
      </c>
      <c r="EL32" s="65">
        <f t="shared" si="9"/>
        <v>324.09000000000003</v>
      </c>
      <c r="EM32" s="65">
        <f t="shared" si="9"/>
        <v>308.91000000000003</v>
      </c>
      <c r="EN32" s="65">
        <f t="shared" si="9"/>
        <v>393.81</v>
      </c>
      <c r="EO32" s="17"/>
      <c r="EP32" s="65">
        <f t="shared" ref="EP32:EY32" si="10">SUM(EP15:EP18)</f>
        <v>932.92000000000007</v>
      </c>
      <c r="EQ32" s="65">
        <f t="shared" si="10"/>
        <v>1363.31</v>
      </c>
      <c r="ER32" s="65">
        <f t="shared" si="10"/>
        <v>1198.33</v>
      </c>
      <c r="ES32" s="65">
        <f t="shared" si="10"/>
        <v>538.70000000000005</v>
      </c>
      <c r="ET32" s="65">
        <f t="shared" si="10"/>
        <v>881.40000000000009</v>
      </c>
      <c r="EU32" s="65">
        <f t="shared" si="10"/>
        <v>736.44</v>
      </c>
      <c r="EV32" s="65">
        <f t="shared" si="10"/>
        <v>1559.6100000000001</v>
      </c>
      <c r="EW32" s="65">
        <f t="shared" si="10"/>
        <v>1440.01</v>
      </c>
      <c r="EX32" s="65">
        <f t="shared" si="10"/>
        <v>1524.1599999999999</v>
      </c>
      <c r="EY32" s="65">
        <f t="shared" si="10"/>
        <v>1004.27</v>
      </c>
      <c r="EZ32" s="15"/>
      <c r="FA32" s="65">
        <f t="shared" ref="FA32:FG32" si="11">SUM(FA15:FA18)</f>
        <v>4093.88</v>
      </c>
      <c r="FB32" s="65">
        <f t="shared" si="11"/>
        <v>4211.2700000000004</v>
      </c>
      <c r="FC32" s="65">
        <f t="shared" si="11"/>
        <v>3014.12</v>
      </c>
      <c r="FD32" s="65">
        <f t="shared" si="11"/>
        <v>3521.05</v>
      </c>
      <c r="FE32" s="65">
        <f t="shared" si="11"/>
        <v>4656.79</v>
      </c>
      <c r="FF32" s="65">
        <f t="shared" si="11"/>
        <v>1720.1</v>
      </c>
      <c r="FG32" s="65">
        <f t="shared" si="11"/>
        <v>4795.95</v>
      </c>
      <c r="FH32" s="15"/>
      <c r="FI32" s="65">
        <f t="shared" ref="FI32:FS32" si="12">SUM(FI15:FI18)</f>
        <v>3212.54</v>
      </c>
      <c r="FJ32" s="65">
        <f t="shared" si="12"/>
        <v>2592.6000000000004</v>
      </c>
      <c r="FK32" s="65">
        <f t="shared" si="12"/>
        <v>2673.18</v>
      </c>
      <c r="FL32" s="65">
        <f t="shared" si="12"/>
        <v>2927.92</v>
      </c>
      <c r="FM32" s="65">
        <f t="shared" si="12"/>
        <v>2422.33</v>
      </c>
      <c r="FN32" s="65">
        <f t="shared" si="12"/>
        <v>3625.12</v>
      </c>
      <c r="FO32" s="65">
        <f t="shared" si="12"/>
        <v>4174.08</v>
      </c>
      <c r="FP32" s="65">
        <f t="shared" si="12"/>
        <v>2602.5699999999997</v>
      </c>
      <c r="FQ32" s="65">
        <f t="shared" si="12"/>
        <v>2137.4899999999998</v>
      </c>
      <c r="FR32" s="65">
        <f t="shared" si="12"/>
        <v>2130.98</v>
      </c>
      <c r="FS32" s="65">
        <f t="shared" si="12"/>
        <v>2841.7300000000005</v>
      </c>
      <c r="FT32" s="69"/>
    </row>
    <row r="33" spans="1:176" x14ac:dyDescent="0.3">
      <c r="A33" s="73" t="s">
        <v>280</v>
      </c>
      <c r="B33" s="65">
        <f t="shared" ref="B33:J33" si="13">SUM(B22:B28,B14)</f>
        <v>251.61399999999998</v>
      </c>
      <c r="C33" s="65">
        <f t="shared" si="13"/>
        <v>232.41800000000001</v>
      </c>
      <c r="D33" s="65">
        <f t="shared" si="13"/>
        <v>249.10399999999998</v>
      </c>
      <c r="E33" s="65">
        <f t="shared" si="13"/>
        <v>252.696</v>
      </c>
      <c r="F33" s="65">
        <f t="shared" si="13"/>
        <v>190.83600000000001</v>
      </c>
      <c r="G33" s="65">
        <f t="shared" si="13"/>
        <v>250.00900000000001</v>
      </c>
      <c r="H33" s="65">
        <f t="shared" si="13"/>
        <v>260.15300000000002</v>
      </c>
      <c r="I33" s="65">
        <f t="shared" si="13"/>
        <v>241.60599999999999</v>
      </c>
      <c r="J33" s="65">
        <f t="shared" si="13"/>
        <v>228.24200000000002</v>
      </c>
      <c r="K33" s="15"/>
      <c r="L33" s="65">
        <f t="shared" ref="L33:U33" si="14">SUM(L22:L28,L14)</f>
        <v>2013.34</v>
      </c>
      <c r="M33" s="65">
        <f t="shared" si="14"/>
        <v>4410.5</v>
      </c>
      <c r="N33" s="65">
        <f t="shared" si="14"/>
        <v>4834.1000000000004</v>
      </c>
      <c r="O33" s="65">
        <f t="shared" si="14"/>
        <v>2096.4700000000003</v>
      </c>
      <c r="P33" s="65">
        <f t="shared" si="14"/>
        <v>2909.37</v>
      </c>
      <c r="Q33" s="65">
        <f t="shared" si="14"/>
        <v>3663.45</v>
      </c>
      <c r="R33" s="65">
        <f t="shared" si="14"/>
        <v>2299.1499999999996</v>
      </c>
      <c r="S33" s="65">
        <f t="shared" si="14"/>
        <v>2687.39</v>
      </c>
      <c r="T33" s="65">
        <f t="shared" si="14"/>
        <v>3073.71</v>
      </c>
      <c r="U33" s="65">
        <f t="shared" si="14"/>
        <v>2377.9499999999998</v>
      </c>
      <c r="V33" s="15"/>
      <c r="W33" s="65">
        <f t="shared" ref="W33:AD33" si="15">SUM(W22:W28,W14)</f>
        <v>736.04300000000001</v>
      </c>
      <c r="X33" s="65">
        <f t="shared" si="15"/>
        <v>738.51400000000001</v>
      </c>
      <c r="Y33" s="65">
        <f t="shared" si="15"/>
        <v>524.73099999999999</v>
      </c>
      <c r="Z33" s="65">
        <f t="shared" si="15"/>
        <v>693.09500000000003</v>
      </c>
      <c r="AA33" s="65">
        <f t="shared" si="15"/>
        <v>475.06799999999998</v>
      </c>
      <c r="AB33" s="65">
        <f t="shared" si="15"/>
        <v>845.84000000000015</v>
      </c>
      <c r="AC33" s="65">
        <f t="shared" si="15"/>
        <v>591.29</v>
      </c>
      <c r="AD33" s="65">
        <f t="shared" si="15"/>
        <v>551.10300000000007</v>
      </c>
      <c r="AE33" s="15"/>
      <c r="AF33" s="65">
        <f t="shared" ref="AF33:AM33" si="16">SUM(AF22:AF28,AF14)</f>
        <v>1487.28</v>
      </c>
      <c r="AG33" s="65">
        <f t="shared" si="16"/>
        <v>1228.45</v>
      </c>
      <c r="AH33" s="65">
        <f t="shared" si="16"/>
        <v>1127.0900000000001</v>
      </c>
      <c r="AI33" s="65">
        <f t="shared" si="16"/>
        <v>751.26</v>
      </c>
      <c r="AJ33" s="65">
        <f t="shared" si="16"/>
        <v>1317.59</v>
      </c>
      <c r="AK33" s="65">
        <f t="shared" si="16"/>
        <v>720.29</v>
      </c>
      <c r="AL33" s="65">
        <f t="shared" si="16"/>
        <v>1460.46</v>
      </c>
      <c r="AM33" s="65">
        <f t="shared" si="16"/>
        <v>2021.35</v>
      </c>
      <c r="AN33" s="15"/>
      <c r="AO33" s="65">
        <f t="shared" ref="AO33:AZ33" si="17">SUM(AO22:AO28,AO14)</f>
        <v>754.96</v>
      </c>
      <c r="AP33" s="65">
        <f t="shared" si="17"/>
        <v>516.71</v>
      </c>
      <c r="AQ33" s="65">
        <f t="shared" si="17"/>
        <v>704.25</v>
      </c>
      <c r="AR33" s="65">
        <f t="shared" si="17"/>
        <v>193.74499999999998</v>
      </c>
      <c r="AS33" s="65">
        <f t="shared" si="17"/>
        <v>312.97000000000003</v>
      </c>
      <c r="AT33" s="65">
        <f t="shared" si="17"/>
        <v>665</v>
      </c>
      <c r="AU33" s="65">
        <f t="shared" si="17"/>
        <v>583.71</v>
      </c>
      <c r="AV33" s="65">
        <f t="shared" si="17"/>
        <v>246.46499999999997</v>
      </c>
      <c r="AW33" s="65">
        <f t="shared" si="17"/>
        <v>187.8</v>
      </c>
      <c r="AX33" s="65">
        <f t="shared" si="17"/>
        <v>674.01</v>
      </c>
      <c r="AY33" s="65">
        <f t="shared" si="17"/>
        <v>233.87799999999999</v>
      </c>
      <c r="AZ33" s="65">
        <f t="shared" si="17"/>
        <v>579.12</v>
      </c>
      <c r="BA33" s="15"/>
      <c r="BB33" s="65">
        <f t="shared" ref="BB33:BK33" si="18">SUM(BB22:BB28,BB14)</f>
        <v>990.36</v>
      </c>
      <c r="BC33" s="65">
        <f t="shared" si="18"/>
        <v>1772.17</v>
      </c>
      <c r="BD33" s="65">
        <f t="shared" si="18"/>
        <v>1112.95</v>
      </c>
      <c r="BE33" s="65">
        <f t="shared" si="18"/>
        <v>1228.98</v>
      </c>
      <c r="BF33" s="65">
        <f t="shared" si="18"/>
        <v>2726.9700000000003</v>
      </c>
      <c r="BG33" s="65">
        <f t="shared" si="18"/>
        <v>1250.8499999999999</v>
      </c>
      <c r="BH33" s="65">
        <f t="shared" si="18"/>
        <v>1014.17</v>
      </c>
      <c r="BI33" s="65">
        <f t="shared" si="18"/>
        <v>643.07999999999993</v>
      </c>
      <c r="BJ33" s="65">
        <f t="shared" si="18"/>
        <v>1309.2399999999998</v>
      </c>
      <c r="BK33" s="65">
        <f t="shared" si="18"/>
        <v>1209.8599999999999</v>
      </c>
      <c r="BL33" s="15"/>
      <c r="BM33" s="65">
        <f t="shared" ref="BM33:CN33" si="19">SUM(BM22:BM28,BM14)</f>
        <v>2357.79</v>
      </c>
      <c r="BN33" s="65">
        <f t="shared" si="19"/>
        <v>2497.44</v>
      </c>
      <c r="BO33" s="65">
        <f t="shared" si="19"/>
        <v>3397.0699999999997</v>
      </c>
      <c r="BP33" s="65">
        <f t="shared" si="19"/>
        <v>2265.7299999999996</v>
      </c>
      <c r="BQ33" s="65">
        <f t="shared" si="19"/>
        <v>2081.17</v>
      </c>
      <c r="BR33" s="65">
        <f t="shared" si="19"/>
        <v>3080.4400000000005</v>
      </c>
      <c r="BS33" s="65">
        <f t="shared" si="19"/>
        <v>3105.55</v>
      </c>
      <c r="BT33" s="65">
        <f t="shared" si="19"/>
        <v>3372.96</v>
      </c>
      <c r="BU33" s="65">
        <f t="shared" si="19"/>
        <v>4145.22</v>
      </c>
      <c r="BV33" s="65">
        <f t="shared" si="19"/>
        <v>3295.08</v>
      </c>
      <c r="BW33" s="65">
        <f t="shared" si="19"/>
        <v>3632.74</v>
      </c>
      <c r="BX33" s="65">
        <f t="shared" si="19"/>
        <v>2498.42</v>
      </c>
      <c r="BY33" s="65">
        <f t="shared" si="19"/>
        <v>2070.6</v>
      </c>
      <c r="BZ33" s="65">
        <f t="shared" si="19"/>
        <v>3297.3199999999997</v>
      </c>
      <c r="CA33" s="65">
        <f t="shared" si="19"/>
        <v>2638.96</v>
      </c>
      <c r="CB33" s="65">
        <f t="shared" si="19"/>
        <v>2577.0299999999997</v>
      </c>
      <c r="CC33" s="65">
        <f t="shared" si="19"/>
        <v>3568.5499999999997</v>
      </c>
      <c r="CD33" s="65">
        <f t="shared" si="19"/>
        <v>2235.3999999999996</v>
      </c>
      <c r="CE33" s="65">
        <f t="shared" si="19"/>
        <v>2646.34</v>
      </c>
      <c r="CF33" s="65">
        <f t="shared" si="19"/>
        <v>3034.5199999999995</v>
      </c>
      <c r="CG33" s="65">
        <f t="shared" si="19"/>
        <v>2754.33</v>
      </c>
      <c r="CH33" s="65">
        <f t="shared" si="19"/>
        <v>1939.13</v>
      </c>
      <c r="CI33" s="65">
        <f t="shared" si="19"/>
        <v>2665.92</v>
      </c>
      <c r="CJ33" s="65">
        <f t="shared" si="19"/>
        <v>2718.25</v>
      </c>
      <c r="CK33" s="65">
        <f t="shared" si="19"/>
        <v>1304.1299999999999</v>
      </c>
      <c r="CL33" s="65">
        <f t="shared" si="19"/>
        <v>2496.8000000000002</v>
      </c>
      <c r="CM33" s="65">
        <f t="shared" si="19"/>
        <v>1591.42</v>
      </c>
      <c r="CN33" s="65">
        <f t="shared" si="19"/>
        <v>3025.57</v>
      </c>
      <c r="CO33" s="87"/>
      <c r="CP33" s="65">
        <f t="shared" ref="CP33:DE33" si="20">SUM(CP22:CP28,CP14)</f>
        <v>2341.17</v>
      </c>
      <c r="CQ33" s="65">
        <f t="shared" si="20"/>
        <v>2027.04</v>
      </c>
      <c r="CR33" s="65">
        <f t="shared" si="20"/>
        <v>2891.02</v>
      </c>
      <c r="CS33" s="65">
        <f t="shared" si="20"/>
        <v>2359.0300000000002</v>
      </c>
      <c r="CT33" s="65">
        <f t="shared" si="20"/>
        <v>1906.29</v>
      </c>
      <c r="CU33" s="65">
        <f t="shared" si="20"/>
        <v>1395.88</v>
      </c>
      <c r="CV33" s="65">
        <f t="shared" si="20"/>
        <v>852.6099999999999</v>
      </c>
      <c r="CW33" s="65">
        <f t="shared" si="20"/>
        <v>2704.84</v>
      </c>
      <c r="CX33" s="65">
        <f t="shared" si="20"/>
        <v>2106.2600000000002</v>
      </c>
      <c r="CY33" s="65">
        <f t="shared" si="20"/>
        <v>2495.8200000000002</v>
      </c>
      <c r="CZ33" s="65">
        <f t="shared" si="20"/>
        <v>2092.94</v>
      </c>
      <c r="DA33" s="65">
        <f t="shared" si="20"/>
        <v>2836.29</v>
      </c>
      <c r="DB33" s="65">
        <f t="shared" si="20"/>
        <v>2626.17</v>
      </c>
      <c r="DC33" s="65">
        <f t="shared" si="20"/>
        <v>949.35</v>
      </c>
      <c r="DD33" s="65">
        <f t="shared" si="20"/>
        <v>3350.96</v>
      </c>
      <c r="DE33" s="65">
        <f t="shared" si="20"/>
        <v>2352.9</v>
      </c>
      <c r="DF33" s="15"/>
      <c r="DG33" s="65">
        <f t="shared" ref="DG33:DS33" si="21">SUM(DG22:DG28,DG14)</f>
        <v>2743.59</v>
      </c>
      <c r="DH33" s="65">
        <f t="shared" si="21"/>
        <v>446.1</v>
      </c>
      <c r="DI33" s="65">
        <f t="shared" si="21"/>
        <v>1090.8600000000001</v>
      </c>
      <c r="DJ33" s="65">
        <f t="shared" si="21"/>
        <v>2555.34</v>
      </c>
      <c r="DK33" s="65">
        <f t="shared" si="21"/>
        <v>1902.32</v>
      </c>
      <c r="DL33" s="65">
        <f t="shared" si="21"/>
        <v>1359.22</v>
      </c>
      <c r="DM33" s="65">
        <f t="shared" si="21"/>
        <v>5342.18</v>
      </c>
      <c r="DN33" s="65">
        <f t="shared" si="21"/>
        <v>1217.69</v>
      </c>
      <c r="DO33" s="65">
        <f t="shared" si="21"/>
        <v>1597.2099999999998</v>
      </c>
      <c r="DP33" s="65">
        <f t="shared" si="21"/>
        <v>2119.3199999999997</v>
      </c>
      <c r="DQ33" s="65">
        <f t="shared" si="21"/>
        <v>1235.03</v>
      </c>
      <c r="DR33" s="65">
        <f t="shared" si="21"/>
        <v>1519.84</v>
      </c>
      <c r="DS33" s="65">
        <f t="shared" si="21"/>
        <v>2002.02</v>
      </c>
      <c r="DT33" s="17"/>
      <c r="DU33" s="65">
        <f t="shared" ref="DU33:EN33" si="22">SUM(DU22:DU28,DU14)</f>
        <v>3570.4</v>
      </c>
      <c r="DV33" s="65">
        <f t="shared" si="22"/>
        <v>4849.4799999999996</v>
      </c>
      <c r="DW33" s="65">
        <f t="shared" si="22"/>
        <v>4245.3600000000006</v>
      </c>
      <c r="DX33" s="65">
        <f t="shared" si="22"/>
        <v>3668.3900000000003</v>
      </c>
      <c r="DY33" s="65">
        <f t="shared" si="22"/>
        <v>3422.85</v>
      </c>
      <c r="DZ33" s="65">
        <f t="shared" si="22"/>
        <v>3603.43</v>
      </c>
      <c r="EA33" s="65">
        <f t="shared" si="22"/>
        <v>3851.37</v>
      </c>
      <c r="EB33" s="65">
        <f t="shared" si="22"/>
        <v>4359.1000000000004</v>
      </c>
      <c r="EC33" s="65">
        <f t="shared" si="22"/>
        <v>3872.8900000000003</v>
      </c>
      <c r="ED33" s="65">
        <f t="shared" si="22"/>
        <v>4630.37</v>
      </c>
      <c r="EE33" s="65">
        <f t="shared" si="22"/>
        <v>3926.8599999999997</v>
      </c>
      <c r="EF33" s="65">
        <f t="shared" si="22"/>
        <v>4283.71</v>
      </c>
      <c r="EG33" s="65">
        <f t="shared" si="22"/>
        <v>3798.3999999999996</v>
      </c>
      <c r="EH33" s="65">
        <f t="shared" si="22"/>
        <v>3558.62</v>
      </c>
      <c r="EI33" s="65">
        <f t="shared" si="22"/>
        <v>4454.21</v>
      </c>
      <c r="EJ33" s="65">
        <f t="shared" si="22"/>
        <v>3064.8199999999997</v>
      </c>
      <c r="EK33" s="65">
        <f t="shared" si="22"/>
        <v>3552.49</v>
      </c>
      <c r="EL33" s="65">
        <f t="shared" si="22"/>
        <v>3457.79</v>
      </c>
      <c r="EM33" s="65">
        <f t="shared" si="22"/>
        <v>2908.9</v>
      </c>
      <c r="EN33" s="65">
        <f t="shared" si="22"/>
        <v>3768.3</v>
      </c>
      <c r="EO33" s="17"/>
      <c r="EP33" s="65">
        <f t="shared" ref="EP33:EY33" si="23">SUM(EP22:EP28,EP14)</f>
        <v>1743.4700000000003</v>
      </c>
      <c r="EQ33" s="65">
        <f t="shared" si="23"/>
        <v>2369.41</v>
      </c>
      <c r="ER33" s="65">
        <f t="shared" si="23"/>
        <v>2153.1299999999997</v>
      </c>
      <c r="ES33" s="65">
        <f t="shared" si="23"/>
        <v>1384.5</v>
      </c>
      <c r="ET33" s="65">
        <f t="shared" si="23"/>
        <v>1789.62</v>
      </c>
      <c r="EU33" s="65">
        <f t="shared" si="23"/>
        <v>1330.36</v>
      </c>
      <c r="EV33" s="65">
        <f t="shared" si="23"/>
        <v>2638.7599999999998</v>
      </c>
      <c r="EW33" s="65">
        <f t="shared" si="23"/>
        <v>2485.2800000000002</v>
      </c>
      <c r="EX33" s="65">
        <f t="shared" si="23"/>
        <v>2881.69</v>
      </c>
      <c r="EY33" s="65">
        <f t="shared" si="23"/>
        <v>2198.34</v>
      </c>
      <c r="EZ33" s="15"/>
      <c r="FA33" s="65">
        <f t="shared" ref="FA33:FG33" si="24">SUM(FA22:FA28,FA14)</f>
        <v>3111.79</v>
      </c>
      <c r="FB33" s="65">
        <f t="shared" si="24"/>
        <v>3505.35</v>
      </c>
      <c r="FC33" s="65">
        <f t="shared" si="24"/>
        <v>3201.01</v>
      </c>
      <c r="FD33" s="65">
        <f t="shared" si="24"/>
        <v>2732.94</v>
      </c>
      <c r="FE33" s="65">
        <f t="shared" si="24"/>
        <v>3138.18</v>
      </c>
      <c r="FF33" s="65">
        <f t="shared" si="24"/>
        <v>2369.7600000000002</v>
      </c>
      <c r="FG33" s="65">
        <f t="shared" si="24"/>
        <v>3034.46</v>
      </c>
      <c r="FH33" s="15"/>
      <c r="FI33" s="65">
        <f t="shared" ref="FI33:FS33" si="25">SUM(FI22:FI28,FI14)</f>
        <v>3088.38</v>
      </c>
      <c r="FJ33" s="65">
        <f t="shared" si="25"/>
        <v>3515.67</v>
      </c>
      <c r="FK33" s="65">
        <f t="shared" si="25"/>
        <v>3574.62</v>
      </c>
      <c r="FL33" s="65">
        <f t="shared" si="25"/>
        <v>2874.3599999999997</v>
      </c>
      <c r="FM33" s="65">
        <f t="shared" si="25"/>
        <v>2871.02</v>
      </c>
      <c r="FN33" s="65">
        <f t="shared" si="25"/>
        <v>3922.21</v>
      </c>
      <c r="FO33" s="65">
        <f t="shared" si="25"/>
        <v>1785.7400000000002</v>
      </c>
      <c r="FP33" s="65">
        <f t="shared" si="25"/>
        <v>3665.0999999999995</v>
      </c>
      <c r="FQ33" s="65">
        <f t="shared" si="25"/>
        <v>3858.3</v>
      </c>
      <c r="FR33" s="65">
        <f t="shared" si="25"/>
        <v>3713.92</v>
      </c>
      <c r="FS33" s="65">
        <f t="shared" si="25"/>
        <v>3750.04</v>
      </c>
      <c r="FT33" s="69"/>
    </row>
    <row r="34" spans="1:176" x14ac:dyDescent="0.3">
      <c r="A34" s="73" t="s">
        <v>281</v>
      </c>
      <c r="B34" s="58">
        <f t="shared" ref="B34:J34" si="26">SUM(B22:B28)</f>
        <v>79.663999999999987</v>
      </c>
      <c r="C34" s="58">
        <f t="shared" si="26"/>
        <v>74.037999999999997</v>
      </c>
      <c r="D34" s="58">
        <f t="shared" si="26"/>
        <v>79.404000000000011</v>
      </c>
      <c r="E34" s="58">
        <f t="shared" si="26"/>
        <v>80.246000000000009</v>
      </c>
      <c r="F34" s="58">
        <f t="shared" si="26"/>
        <v>60.836000000000006</v>
      </c>
      <c r="G34" s="58">
        <f t="shared" si="26"/>
        <v>79.358999999999995</v>
      </c>
      <c r="H34" s="58">
        <f t="shared" si="26"/>
        <v>82.713000000000008</v>
      </c>
      <c r="I34" s="58">
        <f t="shared" si="26"/>
        <v>76.23599999999999</v>
      </c>
      <c r="J34" s="58">
        <f t="shared" si="26"/>
        <v>73.412000000000006</v>
      </c>
      <c r="K34" s="15"/>
      <c r="L34" s="65">
        <f t="shared" ref="L34:U34" si="27">SUM(L22:L28)</f>
        <v>641.04</v>
      </c>
      <c r="M34" s="65">
        <f t="shared" si="27"/>
        <v>1333.69</v>
      </c>
      <c r="N34" s="65">
        <f t="shared" si="27"/>
        <v>1438.73</v>
      </c>
      <c r="O34" s="65">
        <f t="shared" si="27"/>
        <v>662.51</v>
      </c>
      <c r="P34" s="65">
        <f t="shared" si="27"/>
        <v>902.67</v>
      </c>
      <c r="Q34" s="65">
        <f t="shared" si="27"/>
        <v>1051.1099999999999</v>
      </c>
      <c r="R34" s="65">
        <f t="shared" si="27"/>
        <v>743.57999999999993</v>
      </c>
      <c r="S34" s="65">
        <f t="shared" si="27"/>
        <v>838.09</v>
      </c>
      <c r="T34" s="65">
        <f t="shared" si="27"/>
        <v>963.48000000000013</v>
      </c>
      <c r="U34" s="65">
        <f t="shared" si="27"/>
        <v>732.2299999999999</v>
      </c>
      <c r="V34" s="15"/>
      <c r="W34" s="65">
        <f t="shared" ref="W34:AD34" si="28">SUM(W22:W28)</f>
        <v>244.53300000000002</v>
      </c>
      <c r="X34" s="65">
        <f t="shared" si="28"/>
        <v>248.73400000000004</v>
      </c>
      <c r="Y34" s="65">
        <f t="shared" si="28"/>
        <v>180.36099999999999</v>
      </c>
      <c r="Z34" s="65">
        <f t="shared" si="28"/>
        <v>221.95499999999998</v>
      </c>
      <c r="AA34" s="65">
        <f t="shared" si="28"/>
        <v>163.72800000000001</v>
      </c>
      <c r="AB34" s="65">
        <f t="shared" si="28"/>
        <v>287.62000000000006</v>
      </c>
      <c r="AC34" s="65">
        <f t="shared" si="28"/>
        <v>196.03</v>
      </c>
      <c r="AD34" s="65">
        <f t="shared" si="28"/>
        <v>187.173</v>
      </c>
      <c r="AE34" s="15"/>
      <c r="AF34" s="65">
        <f t="shared" ref="AF34:AM34" si="29">SUM(AF22:AF28)</f>
        <v>486.74000000000007</v>
      </c>
      <c r="AG34" s="65">
        <f t="shared" si="29"/>
        <v>398.64000000000004</v>
      </c>
      <c r="AH34" s="65">
        <f t="shared" si="29"/>
        <v>363.63</v>
      </c>
      <c r="AI34" s="65">
        <f t="shared" si="29"/>
        <v>244.19</v>
      </c>
      <c r="AJ34" s="65">
        <f t="shared" si="29"/>
        <v>427.49999999999994</v>
      </c>
      <c r="AK34" s="65">
        <f t="shared" si="29"/>
        <v>232.28000000000003</v>
      </c>
      <c r="AL34" s="65">
        <f t="shared" si="29"/>
        <v>473.10000000000008</v>
      </c>
      <c r="AM34" s="65">
        <f t="shared" si="29"/>
        <v>656.46999999999991</v>
      </c>
      <c r="AN34" s="15"/>
      <c r="AO34" s="65">
        <f t="shared" ref="AO34:AZ34" si="30">SUM(AO22:AO28)</f>
        <v>242.18</v>
      </c>
      <c r="AP34" s="65">
        <f t="shared" si="30"/>
        <v>163.22999999999999</v>
      </c>
      <c r="AQ34" s="65">
        <f t="shared" si="30"/>
        <v>227.08999999999997</v>
      </c>
      <c r="AR34" s="58">
        <f t="shared" si="30"/>
        <v>60.294999999999995</v>
      </c>
      <c r="AS34" s="65">
        <f t="shared" si="30"/>
        <v>102.19</v>
      </c>
      <c r="AT34" s="65">
        <f t="shared" si="30"/>
        <v>206.69999999999996</v>
      </c>
      <c r="AU34" s="65">
        <f t="shared" si="30"/>
        <v>196.16000000000003</v>
      </c>
      <c r="AV34" s="58">
        <f t="shared" si="30"/>
        <v>77.774999999999991</v>
      </c>
      <c r="AW34" s="58">
        <f t="shared" si="30"/>
        <v>59.87</v>
      </c>
      <c r="AX34" s="65">
        <f t="shared" si="30"/>
        <v>211.20999999999998</v>
      </c>
      <c r="AY34" s="58">
        <f t="shared" si="30"/>
        <v>76.797999999999988</v>
      </c>
      <c r="AZ34" s="65">
        <f t="shared" si="30"/>
        <v>191.29000000000002</v>
      </c>
      <c r="BA34" s="15"/>
      <c r="BB34" s="65">
        <f t="shared" ref="BB34:BK34" si="31">SUM(BB22:BB28)</f>
        <v>303.02999999999997</v>
      </c>
      <c r="BC34" s="65">
        <f t="shared" si="31"/>
        <v>554.78</v>
      </c>
      <c r="BD34" s="65">
        <f t="shared" si="31"/>
        <v>343.34</v>
      </c>
      <c r="BE34" s="65">
        <f t="shared" si="31"/>
        <v>386.04</v>
      </c>
      <c r="BF34" s="65">
        <f t="shared" si="31"/>
        <v>816.53</v>
      </c>
      <c r="BG34" s="65">
        <f t="shared" si="31"/>
        <v>375.11</v>
      </c>
      <c r="BH34" s="65">
        <f t="shared" si="31"/>
        <v>307</v>
      </c>
      <c r="BI34" s="65">
        <f t="shared" si="31"/>
        <v>192.73999999999998</v>
      </c>
      <c r="BJ34" s="65">
        <f t="shared" si="31"/>
        <v>407.80999999999995</v>
      </c>
      <c r="BK34" s="65">
        <f t="shared" si="31"/>
        <v>378.45</v>
      </c>
      <c r="BL34" s="15"/>
      <c r="BM34" s="65">
        <f t="shared" ref="BM34:CN34" si="32">SUM(BM22:BM28)</f>
        <v>733.99999999999989</v>
      </c>
      <c r="BN34" s="65">
        <f t="shared" si="32"/>
        <v>780.74</v>
      </c>
      <c r="BO34" s="65">
        <f t="shared" si="32"/>
        <v>1047.8900000000001</v>
      </c>
      <c r="BP34" s="65">
        <f t="shared" si="32"/>
        <v>702.92999999999984</v>
      </c>
      <c r="BQ34" s="65">
        <f t="shared" si="32"/>
        <v>636.54000000000008</v>
      </c>
      <c r="BR34" s="65">
        <f t="shared" si="32"/>
        <v>959.83000000000015</v>
      </c>
      <c r="BS34" s="65">
        <f t="shared" si="32"/>
        <v>970.18999999999994</v>
      </c>
      <c r="BT34" s="65">
        <f t="shared" si="32"/>
        <v>1048.9099999999999</v>
      </c>
      <c r="BU34" s="65">
        <f t="shared" si="32"/>
        <v>1283.6200000000001</v>
      </c>
      <c r="BV34" s="65">
        <f t="shared" si="32"/>
        <v>1026.19</v>
      </c>
      <c r="BW34" s="65">
        <f t="shared" si="32"/>
        <v>1132.58</v>
      </c>
      <c r="BX34" s="65">
        <f t="shared" si="32"/>
        <v>780.53999999999985</v>
      </c>
      <c r="BY34" s="65">
        <f t="shared" si="32"/>
        <v>639.19999999999993</v>
      </c>
      <c r="BZ34" s="65">
        <f t="shared" si="32"/>
        <v>1022.76</v>
      </c>
      <c r="CA34" s="65">
        <f t="shared" si="32"/>
        <v>821.02</v>
      </c>
      <c r="CB34" s="65">
        <f t="shared" si="32"/>
        <v>806.92</v>
      </c>
      <c r="CC34" s="65">
        <f t="shared" si="32"/>
        <v>1119.3699999999999</v>
      </c>
      <c r="CD34" s="65">
        <f t="shared" si="32"/>
        <v>704.34999999999991</v>
      </c>
      <c r="CE34" s="65">
        <f t="shared" si="32"/>
        <v>828.37</v>
      </c>
      <c r="CF34" s="65">
        <f t="shared" si="32"/>
        <v>943.3</v>
      </c>
      <c r="CG34" s="65">
        <f t="shared" si="32"/>
        <v>861.98</v>
      </c>
      <c r="CH34" s="65">
        <f t="shared" si="32"/>
        <v>606.59</v>
      </c>
      <c r="CI34" s="65">
        <f t="shared" si="32"/>
        <v>822.06</v>
      </c>
      <c r="CJ34" s="65">
        <f t="shared" si="32"/>
        <v>819.55000000000007</v>
      </c>
      <c r="CK34" s="65">
        <f t="shared" si="32"/>
        <v>400.96999999999997</v>
      </c>
      <c r="CL34" s="65">
        <f t="shared" si="32"/>
        <v>753.6</v>
      </c>
      <c r="CM34" s="65">
        <f t="shared" si="32"/>
        <v>497.26000000000005</v>
      </c>
      <c r="CN34" s="65">
        <f t="shared" si="32"/>
        <v>980.63000000000011</v>
      </c>
      <c r="CO34" s="87"/>
      <c r="CP34" s="65">
        <f t="shared" ref="CP34:DE34" si="33">SUM(CP22:CP28)</f>
        <v>723.23</v>
      </c>
      <c r="CQ34" s="65">
        <f t="shared" si="33"/>
        <v>612.77</v>
      </c>
      <c r="CR34" s="65">
        <f t="shared" si="33"/>
        <v>898.67000000000007</v>
      </c>
      <c r="CS34" s="65">
        <f t="shared" si="33"/>
        <v>722.56000000000006</v>
      </c>
      <c r="CT34" s="65">
        <f t="shared" si="33"/>
        <v>587.32000000000005</v>
      </c>
      <c r="CU34" s="65">
        <f t="shared" si="33"/>
        <v>430.15</v>
      </c>
      <c r="CV34" s="65">
        <f t="shared" si="33"/>
        <v>265.05</v>
      </c>
      <c r="CW34" s="65">
        <f t="shared" si="33"/>
        <v>841.83</v>
      </c>
      <c r="CX34" s="65">
        <f t="shared" si="33"/>
        <v>654.20000000000005</v>
      </c>
      <c r="CY34" s="65">
        <f t="shared" si="33"/>
        <v>777.37</v>
      </c>
      <c r="CZ34" s="65">
        <f t="shared" si="33"/>
        <v>639.88</v>
      </c>
      <c r="DA34" s="65">
        <f t="shared" si="33"/>
        <v>886.66000000000008</v>
      </c>
      <c r="DB34" s="65">
        <f t="shared" si="33"/>
        <v>819.49999999999989</v>
      </c>
      <c r="DC34" s="65">
        <f t="shared" si="33"/>
        <v>294.26</v>
      </c>
      <c r="DD34" s="65">
        <f t="shared" si="33"/>
        <v>1046.05</v>
      </c>
      <c r="DE34" s="65">
        <f t="shared" si="33"/>
        <v>722</v>
      </c>
      <c r="DF34" s="15"/>
      <c r="DG34" s="65">
        <f t="shared" ref="DG34:DS34" si="34">SUM(DG22:DG28)</f>
        <v>849.94999999999993</v>
      </c>
      <c r="DH34" s="65">
        <f t="shared" si="34"/>
        <v>136.66999999999999</v>
      </c>
      <c r="DI34" s="65">
        <f t="shared" si="34"/>
        <v>347.03000000000003</v>
      </c>
      <c r="DJ34" s="65">
        <f t="shared" si="34"/>
        <v>791.76</v>
      </c>
      <c r="DK34" s="65">
        <f t="shared" si="34"/>
        <v>589.74</v>
      </c>
      <c r="DL34" s="65">
        <f t="shared" si="34"/>
        <v>436.88000000000005</v>
      </c>
      <c r="DM34" s="65">
        <f t="shared" si="34"/>
        <v>1650.49</v>
      </c>
      <c r="DN34" s="65">
        <f t="shared" si="34"/>
        <v>381.77000000000004</v>
      </c>
      <c r="DO34" s="65">
        <f t="shared" si="34"/>
        <v>492.88999999999993</v>
      </c>
      <c r="DP34" s="65">
        <f t="shared" si="34"/>
        <v>648.22</v>
      </c>
      <c r="DQ34" s="65">
        <f t="shared" si="34"/>
        <v>385.35</v>
      </c>
      <c r="DR34" s="65">
        <f t="shared" si="34"/>
        <v>466.49</v>
      </c>
      <c r="DS34" s="65">
        <f t="shared" si="34"/>
        <v>610.34</v>
      </c>
      <c r="DT34" s="17"/>
      <c r="DU34" s="65">
        <f t="shared" ref="DU34:EN34" si="35">SUM(DU22:DU28)</f>
        <v>1077.5</v>
      </c>
      <c r="DV34" s="65">
        <f t="shared" si="35"/>
        <v>1488.81</v>
      </c>
      <c r="DW34" s="65">
        <f t="shared" si="35"/>
        <v>1302.08</v>
      </c>
      <c r="DX34" s="65">
        <f t="shared" si="35"/>
        <v>1108.68</v>
      </c>
      <c r="DY34" s="65">
        <f t="shared" si="35"/>
        <v>1034.9299999999998</v>
      </c>
      <c r="DZ34" s="65">
        <f t="shared" si="35"/>
        <v>1117.29</v>
      </c>
      <c r="EA34" s="65">
        <f t="shared" si="35"/>
        <v>1175.9000000000001</v>
      </c>
      <c r="EB34" s="65">
        <f t="shared" si="35"/>
        <v>1335.26</v>
      </c>
      <c r="EC34" s="65">
        <f t="shared" si="35"/>
        <v>1176.45</v>
      </c>
      <c r="ED34" s="65">
        <f t="shared" si="35"/>
        <v>1399.2700000000002</v>
      </c>
      <c r="EE34" s="65">
        <f t="shared" si="35"/>
        <v>1203.2</v>
      </c>
      <c r="EF34" s="65">
        <f t="shared" si="35"/>
        <v>1307.1199999999999</v>
      </c>
      <c r="EG34" s="65">
        <f t="shared" si="35"/>
        <v>1161.05</v>
      </c>
      <c r="EH34" s="65">
        <f t="shared" si="35"/>
        <v>1085.1099999999999</v>
      </c>
      <c r="EI34" s="65">
        <f t="shared" si="35"/>
        <v>1365.6000000000001</v>
      </c>
      <c r="EJ34" s="65">
        <f t="shared" si="35"/>
        <v>902.25999999999988</v>
      </c>
      <c r="EK34" s="65">
        <f t="shared" si="35"/>
        <v>1040.6699999999998</v>
      </c>
      <c r="EL34" s="65">
        <f t="shared" si="35"/>
        <v>985.88</v>
      </c>
      <c r="EM34" s="65">
        <f t="shared" si="35"/>
        <v>862.89</v>
      </c>
      <c r="EN34" s="65">
        <f t="shared" si="35"/>
        <v>1093.93</v>
      </c>
      <c r="EO34" s="17"/>
      <c r="EP34" s="65">
        <f t="shared" ref="EP34:EY34" si="36">SUM(EP22:EP28)</f>
        <v>536.56000000000006</v>
      </c>
      <c r="EQ34" s="65">
        <f t="shared" si="36"/>
        <v>801.81</v>
      </c>
      <c r="ER34" s="65">
        <f t="shared" si="36"/>
        <v>724.28999999999985</v>
      </c>
      <c r="ES34" s="65">
        <f t="shared" si="36"/>
        <v>381.60999999999996</v>
      </c>
      <c r="ET34" s="65">
        <f t="shared" si="36"/>
        <v>554.61</v>
      </c>
      <c r="EU34" s="65">
        <f t="shared" si="36"/>
        <v>456.08</v>
      </c>
      <c r="EV34" s="65">
        <f t="shared" si="36"/>
        <v>909.7299999999999</v>
      </c>
      <c r="EW34" s="65">
        <f t="shared" si="36"/>
        <v>851.07000000000016</v>
      </c>
      <c r="EX34" s="65">
        <f t="shared" si="36"/>
        <v>991.64</v>
      </c>
      <c r="EY34" s="65">
        <f t="shared" si="36"/>
        <v>748.1</v>
      </c>
      <c r="EZ34" s="15"/>
      <c r="FA34" s="65">
        <f t="shared" ref="FA34:FG34" si="37">SUM(FA22:FA28)</f>
        <v>999.30000000000007</v>
      </c>
      <c r="FB34" s="65">
        <f t="shared" si="37"/>
        <v>1092.77</v>
      </c>
      <c r="FC34" s="65">
        <f t="shared" si="37"/>
        <v>1032.96</v>
      </c>
      <c r="FD34" s="65">
        <f t="shared" si="37"/>
        <v>870</v>
      </c>
      <c r="FE34" s="65">
        <f t="shared" si="37"/>
        <v>964.32999999999993</v>
      </c>
      <c r="FF34" s="65">
        <f t="shared" si="37"/>
        <v>711.0100000000001</v>
      </c>
      <c r="FG34" s="65">
        <f t="shared" si="37"/>
        <v>960.13999999999987</v>
      </c>
      <c r="FH34" s="15"/>
      <c r="FI34" s="65">
        <f t="shared" ref="FI34:FS34" si="38">SUM(FI22:FI28)</f>
        <v>925.28</v>
      </c>
      <c r="FJ34" s="65">
        <f t="shared" si="38"/>
        <v>1039.93</v>
      </c>
      <c r="FK34" s="65">
        <f t="shared" si="38"/>
        <v>1098.4599999999998</v>
      </c>
      <c r="FL34" s="65">
        <f t="shared" si="38"/>
        <v>887.2399999999999</v>
      </c>
      <c r="FM34" s="65">
        <f t="shared" si="38"/>
        <v>883.27</v>
      </c>
      <c r="FN34" s="65">
        <f t="shared" si="38"/>
        <v>1197.05</v>
      </c>
      <c r="FO34" s="65">
        <f t="shared" si="38"/>
        <v>521.32000000000005</v>
      </c>
      <c r="FP34" s="65">
        <f t="shared" si="38"/>
        <v>1147.5399999999997</v>
      </c>
      <c r="FQ34" s="65">
        <f t="shared" si="38"/>
        <v>1143.92</v>
      </c>
      <c r="FR34" s="65">
        <f t="shared" si="38"/>
        <v>1127.5800000000002</v>
      </c>
      <c r="FS34" s="65">
        <f t="shared" si="38"/>
        <v>1149.6799999999998</v>
      </c>
      <c r="FT34" s="69"/>
    </row>
    <row r="35" spans="1:176" x14ac:dyDescent="0.3">
      <c r="A35" s="73" t="s">
        <v>289</v>
      </c>
      <c r="B35" s="65">
        <f>SUM(B15:B28,B14)</f>
        <v>4404.3739999999989</v>
      </c>
      <c r="C35" s="65">
        <f t="shared" ref="C35:J35" si="39">SUM(C15:C28,C14)</f>
        <v>5018.848</v>
      </c>
      <c r="D35" s="65">
        <f t="shared" si="39"/>
        <v>5739.9139999999998</v>
      </c>
      <c r="E35" s="65">
        <f t="shared" si="39"/>
        <v>5593.6960000000017</v>
      </c>
      <c r="F35" s="65">
        <f t="shared" si="39"/>
        <v>4092.4160000000006</v>
      </c>
      <c r="G35" s="65">
        <f t="shared" si="39"/>
        <v>4526.0390000000016</v>
      </c>
      <c r="H35" s="65">
        <f t="shared" si="39"/>
        <v>6061.9529999999995</v>
      </c>
      <c r="I35" s="65">
        <f t="shared" si="39"/>
        <v>5517.8760000000011</v>
      </c>
      <c r="J35" s="65">
        <f t="shared" si="39"/>
        <v>5445.7219999999979</v>
      </c>
      <c r="K35" s="15"/>
      <c r="L35" s="65">
        <f t="shared" ref="L35:U35" si="40">SUM(L15:L28,L14)</f>
        <v>9387.6500000000015</v>
      </c>
      <c r="M35" s="65">
        <f t="shared" si="40"/>
        <v>10896.1</v>
      </c>
      <c r="N35" s="65">
        <f t="shared" si="40"/>
        <v>13384.050000000003</v>
      </c>
      <c r="O35" s="65">
        <f t="shared" si="40"/>
        <v>9577.34</v>
      </c>
      <c r="P35" s="65">
        <f t="shared" si="40"/>
        <v>11365.37</v>
      </c>
      <c r="Q35" s="65">
        <f t="shared" si="40"/>
        <v>9978.7000000000007</v>
      </c>
      <c r="R35" s="65">
        <f t="shared" si="40"/>
        <v>10473.02</v>
      </c>
      <c r="S35" s="65">
        <f t="shared" si="40"/>
        <v>9368.5099999999984</v>
      </c>
      <c r="T35" s="65">
        <f t="shared" si="40"/>
        <v>9167.6200000000008</v>
      </c>
      <c r="U35" s="65">
        <f t="shared" si="40"/>
        <v>7568.09</v>
      </c>
      <c r="V35" s="15"/>
      <c r="W35" s="65">
        <f t="shared" ref="W35:AD35" si="41">SUM(W15:W28,W14)</f>
        <v>2909.2930000000006</v>
      </c>
      <c r="X35" s="65">
        <f t="shared" si="41"/>
        <v>2755.2939999999999</v>
      </c>
      <c r="Y35" s="65">
        <f t="shared" si="41"/>
        <v>1918.8410000000003</v>
      </c>
      <c r="Z35" s="65">
        <f t="shared" si="41"/>
        <v>1434.9449999999999</v>
      </c>
      <c r="AA35" s="65">
        <f t="shared" si="41"/>
        <v>1832.0179999999996</v>
      </c>
      <c r="AB35" s="65">
        <f t="shared" si="41"/>
        <v>3391.3900000000003</v>
      </c>
      <c r="AC35" s="65">
        <f t="shared" si="41"/>
        <v>2400.0700000000002</v>
      </c>
      <c r="AD35" s="65">
        <f t="shared" si="41"/>
        <v>2523.4029999999998</v>
      </c>
      <c r="AE35" s="15"/>
      <c r="AF35" s="65">
        <f t="shared" ref="AF35:AM35" si="42">SUM(AF15:AF28,AF14)</f>
        <v>3580.6000000000004</v>
      </c>
      <c r="AG35" s="65">
        <f t="shared" si="42"/>
        <v>2725.6299999999997</v>
      </c>
      <c r="AH35" s="65">
        <f t="shared" si="42"/>
        <v>2875.53</v>
      </c>
      <c r="AI35" s="65">
        <f t="shared" si="42"/>
        <v>1745.7599999999998</v>
      </c>
      <c r="AJ35" s="65">
        <f t="shared" si="42"/>
        <v>3278.0200000000004</v>
      </c>
      <c r="AK35" s="65">
        <f t="shared" si="42"/>
        <v>1559.9600000000003</v>
      </c>
      <c r="AL35" s="65">
        <f t="shared" si="42"/>
        <v>3214.3900000000003</v>
      </c>
      <c r="AM35" s="65">
        <f t="shared" si="42"/>
        <v>4485.8500000000004</v>
      </c>
      <c r="AN35" s="15"/>
      <c r="AO35" s="65">
        <f t="shared" ref="AO35:AZ35" si="43">SUM(AO15:AO28,AO14)</f>
        <v>5820.95</v>
      </c>
      <c r="AP35" s="65">
        <f t="shared" si="43"/>
        <v>3641.37</v>
      </c>
      <c r="AQ35" s="65">
        <f t="shared" si="43"/>
        <v>5122.9099999999989</v>
      </c>
      <c r="AR35" s="65">
        <f t="shared" si="43"/>
        <v>1546.8250000000003</v>
      </c>
      <c r="AS35" s="65">
        <f t="shared" si="43"/>
        <v>1235.1499999999999</v>
      </c>
      <c r="AT35" s="65">
        <f t="shared" si="43"/>
        <v>4924.0800000000017</v>
      </c>
      <c r="AU35" s="65">
        <f t="shared" si="43"/>
        <v>4681.1799999999994</v>
      </c>
      <c r="AV35" s="65">
        <f t="shared" si="43"/>
        <v>1017.175</v>
      </c>
      <c r="AW35" s="65">
        <f t="shared" si="43"/>
        <v>803.41000000000008</v>
      </c>
      <c r="AX35" s="65">
        <f t="shared" si="43"/>
        <v>2922.9399999999996</v>
      </c>
      <c r="AY35" s="65">
        <f t="shared" si="43"/>
        <v>1557.0780000000002</v>
      </c>
      <c r="AZ35" s="65">
        <f t="shared" si="43"/>
        <v>4333.1000000000004</v>
      </c>
      <c r="BA35" s="15"/>
      <c r="BB35" s="65">
        <f t="shared" ref="BB35:BK35" si="44">SUM(BB15:BB28,BB14)</f>
        <v>1575.5800000000004</v>
      </c>
      <c r="BC35" s="65">
        <f t="shared" si="44"/>
        <v>3125.37</v>
      </c>
      <c r="BD35" s="65">
        <f t="shared" si="44"/>
        <v>1817.96</v>
      </c>
      <c r="BE35" s="65">
        <f t="shared" si="44"/>
        <v>2787.8599999999997</v>
      </c>
      <c r="BF35" s="65">
        <f t="shared" si="44"/>
        <v>4844.5400000000009</v>
      </c>
      <c r="BG35" s="65">
        <f t="shared" si="44"/>
        <v>2195.64</v>
      </c>
      <c r="BH35" s="65">
        <f t="shared" si="44"/>
        <v>1601.18</v>
      </c>
      <c r="BI35" s="65">
        <f t="shared" si="44"/>
        <v>1040.3999999999999</v>
      </c>
      <c r="BJ35" s="65">
        <f t="shared" si="44"/>
        <v>2248.09</v>
      </c>
      <c r="BK35" s="65">
        <f t="shared" si="44"/>
        <v>2134.11</v>
      </c>
      <c r="BL35" s="15"/>
      <c r="BM35" s="65">
        <f t="shared" ref="BM35:CN35" si="45">SUM(BM15:BM28,BM14)</f>
        <v>2947.6800000000003</v>
      </c>
      <c r="BN35" s="65">
        <f t="shared" si="45"/>
        <v>3807.17</v>
      </c>
      <c r="BO35" s="65">
        <f t="shared" si="45"/>
        <v>4817.7799999999988</v>
      </c>
      <c r="BP35" s="65">
        <f t="shared" si="45"/>
        <v>3271.6099999999997</v>
      </c>
      <c r="BQ35" s="65">
        <f t="shared" si="45"/>
        <v>2611.1800000000003</v>
      </c>
      <c r="BR35" s="65">
        <f t="shared" si="45"/>
        <v>4365.6499999999996</v>
      </c>
      <c r="BS35" s="65">
        <f t="shared" si="45"/>
        <v>4540.84</v>
      </c>
      <c r="BT35" s="65">
        <f t="shared" si="45"/>
        <v>4792.0200000000004</v>
      </c>
      <c r="BU35" s="65">
        <f t="shared" si="45"/>
        <v>5620.65</v>
      </c>
      <c r="BV35" s="65">
        <f t="shared" si="45"/>
        <v>4926.3500000000004</v>
      </c>
      <c r="BW35" s="65">
        <f t="shared" si="45"/>
        <v>5231.6000000000004</v>
      </c>
      <c r="BX35" s="65">
        <f t="shared" si="45"/>
        <v>3866.1200000000003</v>
      </c>
      <c r="BY35" s="65">
        <f t="shared" si="45"/>
        <v>2499.6500000000005</v>
      </c>
      <c r="BZ35" s="65">
        <f t="shared" si="45"/>
        <v>4808.5599999999995</v>
      </c>
      <c r="CA35" s="65">
        <f t="shared" si="45"/>
        <v>3417.21</v>
      </c>
      <c r="CB35" s="65">
        <f t="shared" si="45"/>
        <v>3904.87</v>
      </c>
      <c r="CC35" s="65">
        <f t="shared" si="45"/>
        <v>5091.33</v>
      </c>
      <c r="CD35" s="65">
        <f t="shared" si="45"/>
        <v>3309.9400000000005</v>
      </c>
      <c r="CE35" s="65">
        <f t="shared" si="45"/>
        <v>3841.42</v>
      </c>
      <c r="CF35" s="65">
        <f t="shared" si="45"/>
        <v>4805.9799999999996</v>
      </c>
      <c r="CG35" s="65">
        <f t="shared" si="45"/>
        <v>4149.91</v>
      </c>
      <c r="CH35" s="65">
        <f t="shared" si="45"/>
        <v>2523.92</v>
      </c>
      <c r="CI35" s="65">
        <f t="shared" si="45"/>
        <v>3746.0099999999998</v>
      </c>
      <c r="CJ35" s="65">
        <f t="shared" si="45"/>
        <v>3704.4900000000007</v>
      </c>
      <c r="CK35" s="65">
        <f t="shared" si="45"/>
        <v>1889.28</v>
      </c>
      <c r="CL35" s="65">
        <f t="shared" si="45"/>
        <v>3281.52</v>
      </c>
      <c r="CM35" s="65">
        <f t="shared" si="45"/>
        <v>2416.66</v>
      </c>
      <c r="CN35" s="65">
        <f t="shared" si="45"/>
        <v>4385.4500000000007</v>
      </c>
      <c r="CO35" s="87"/>
      <c r="CP35" s="65">
        <f t="shared" ref="CP35:DE35" si="46">SUM(CP15:CP28,CP14)</f>
        <v>4425.9500000000007</v>
      </c>
      <c r="CQ35" s="65">
        <f t="shared" si="46"/>
        <v>3807.7800000000007</v>
      </c>
      <c r="CR35" s="65">
        <f t="shared" si="46"/>
        <v>5163</v>
      </c>
      <c r="CS35" s="65">
        <f t="shared" si="46"/>
        <v>4283.84</v>
      </c>
      <c r="CT35" s="65">
        <f t="shared" si="46"/>
        <v>3657.51</v>
      </c>
      <c r="CU35" s="65">
        <f t="shared" si="46"/>
        <v>2832.0899999999997</v>
      </c>
      <c r="CV35" s="65">
        <f t="shared" si="46"/>
        <v>1328.98</v>
      </c>
      <c r="CW35" s="65">
        <f t="shared" si="46"/>
        <v>4771.25</v>
      </c>
      <c r="CX35" s="65">
        <f t="shared" si="46"/>
        <v>3754.4100000000003</v>
      </c>
      <c r="CY35" s="65">
        <f t="shared" si="46"/>
        <v>4454.54</v>
      </c>
      <c r="CZ35" s="65">
        <f t="shared" si="46"/>
        <v>3827.07</v>
      </c>
      <c r="DA35" s="65">
        <f t="shared" si="46"/>
        <v>5131.5</v>
      </c>
      <c r="DB35" s="65">
        <f t="shared" si="46"/>
        <v>4509.2400000000007</v>
      </c>
      <c r="DC35" s="65">
        <f t="shared" si="46"/>
        <v>1756.63</v>
      </c>
      <c r="DD35" s="65">
        <f t="shared" si="46"/>
        <v>5699.85</v>
      </c>
      <c r="DE35" s="65">
        <f t="shared" si="46"/>
        <v>4346.3999999999996</v>
      </c>
      <c r="DF35" s="15"/>
      <c r="DG35" s="65">
        <f t="shared" ref="DG35:DS35" si="47">SUM(DG15:DG28,DG14)</f>
        <v>4895.62</v>
      </c>
      <c r="DH35" s="65">
        <f t="shared" si="47"/>
        <v>789.27</v>
      </c>
      <c r="DI35" s="65">
        <f t="shared" si="47"/>
        <v>1618.92</v>
      </c>
      <c r="DJ35" s="65">
        <f t="shared" si="47"/>
        <v>5327.34</v>
      </c>
      <c r="DK35" s="65">
        <f t="shared" si="47"/>
        <v>3607.48</v>
      </c>
      <c r="DL35" s="65">
        <f t="shared" si="47"/>
        <v>2446.8700000000003</v>
      </c>
      <c r="DM35" s="65">
        <f t="shared" si="47"/>
        <v>8982.7500000000018</v>
      </c>
      <c r="DN35" s="65">
        <f t="shared" si="47"/>
        <v>1664.02</v>
      </c>
      <c r="DO35" s="65">
        <f t="shared" si="47"/>
        <v>2480.1899999999996</v>
      </c>
      <c r="DP35" s="65">
        <f t="shared" si="47"/>
        <v>3183.27</v>
      </c>
      <c r="DQ35" s="65">
        <f t="shared" si="47"/>
        <v>2265.2200000000003</v>
      </c>
      <c r="DR35" s="65">
        <f t="shared" si="47"/>
        <v>2779.5999999999995</v>
      </c>
      <c r="DS35" s="65">
        <f t="shared" si="47"/>
        <v>3264.74</v>
      </c>
      <c r="DT35" s="17"/>
      <c r="DU35" s="65">
        <f t="shared" ref="DU35:EN35" si="48">SUM(DU15:DU28,DU14)</f>
        <v>4610.92</v>
      </c>
      <c r="DV35" s="65">
        <f t="shared" si="48"/>
        <v>6319.98</v>
      </c>
      <c r="DW35" s="65">
        <f t="shared" si="48"/>
        <v>5454.6200000000008</v>
      </c>
      <c r="DX35" s="65">
        <f t="shared" si="48"/>
        <v>5549.6</v>
      </c>
      <c r="DY35" s="65">
        <f t="shared" si="48"/>
        <v>4541.2800000000007</v>
      </c>
      <c r="DZ35" s="65">
        <f t="shared" si="48"/>
        <v>4659.91</v>
      </c>
      <c r="EA35" s="65">
        <f t="shared" si="48"/>
        <v>4849.1399999999994</v>
      </c>
      <c r="EB35" s="65">
        <f t="shared" si="48"/>
        <v>5824.18</v>
      </c>
      <c r="EC35" s="65">
        <f t="shared" si="48"/>
        <v>4986.6900000000005</v>
      </c>
      <c r="ED35" s="65">
        <f t="shared" si="48"/>
        <v>6131.7899999999991</v>
      </c>
      <c r="EE35" s="65">
        <f t="shared" si="48"/>
        <v>5054.7800000000007</v>
      </c>
      <c r="EF35" s="65">
        <f t="shared" si="48"/>
        <v>5916.5500000000011</v>
      </c>
      <c r="EG35" s="65">
        <f t="shared" si="48"/>
        <v>5296.8700000000008</v>
      </c>
      <c r="EH35" s="65">
        <f t="shared" si="48"/>
        <v>5275.55</v>
      </c>
      <c r="EI35" s="65">
        <f t="shared" si="48"/>
        <v>5654.1</v>
      </c>
      <c r="EJ35" s="65">
        <f t="shared" si="48"/>
        <v>3901.75</v>
      </c>
      <c r="EK35" s="65">
        <f t="shared" si="48"/>
        <v>4384.24</v>
      </c>
      <c r="EL35" s="65">
        <f t="shared" si="48"/>
        <v>4254.41</v>
      </c>
      <c r="EM35" s="65">
        <f t="shared" si="48"/>
        <v>3638.6400000000003</v>
      </c>
      <c r="EN35" s="65">
        <f t="shared" si="48"/>
        <v>4691.13</v>
      </c>
      <c r="EO35" s="17"/>
      <c r="EP35" s="65">
        <f t="shared" ref="EP35:EY35" si="49">SUM(EP15:EP28,EP14)</f>
        <v>3105.88</v>
      </c>
      <c r="EQ35" s="65">
        <f t="shared" si="49"/>
        <v>4306.32</v>
      </c>
      <c r="ER35" s="65">
        <f t="shared" si="49"/>
        <v>3894.579999999999</v>
      </c>
      <c r="ES35" s="65">
        <f t="shared" si="49"/>
        <v>2241.7399999999998</v>
      </c>
      <c r="ET35" s="65">
        <f t="shared" si="49"/>
        <v>3094.87</v>
      </c>
      <c r="EU35" s="65">
        <f t="shared" si="49"/>
        <v>2475.9</v>
      </c>
      <c r="EV35" s="65">
        <f t="shared" si="49"/>
        <v>4787.55</v>
      </c>
      <c r="EW35" s="65">
        <f t="shared" si="49"/>
        <v>4501.3899999999994</v>
      </c>
      <c r="EX35" s="65">
        <f t="shared" si="49"/>
        <v>5028.4099999999989</v>
      </c>
      <c r="EY35" s="65">
        <f t="shared" si="49"/>
        <v>3691.6400000000003</v>
      </c>
      <c r="EZ35" s="15"/>
      <c r="FA35" s="65">
        <f t="shared" ref="FA35:FG35" si="50">SUM(FA15:FA28,FA14)</f>
        <v>8106.8899999999985</v>
      </c>
      <c r="FB35" s="65">
        <f t="shared" si="50"/>
        <v>8741.3000000000029</v>
      </c>
      <c r="FC35" s="65">
        <f t="shared" si="50"/>
        <v>7000.3399999999992</v>
      </c>
      <c r="FD35" s="65">
        <f t="shared" si="50"/>
        <v>7076.98</v>
      </c>
      <c r="FE35" s="65">
        <f t="shared" si="50"/>
        <v>8744.09</v>
      </c>
      <c r="FF35" s="65">
        <f t="shared" si="50"/>
        <v>4605.51</v>
      </c>
      <c r="FG35" s="65">
        <f t="shared" si="50"/>
        <v>8875.3199999999979</v>
      </c>
      <c r="FH35" s="15"/>
      <c r="FI35" s="65">
        <f t="shared" ref="FI35:FS35" si="51">SUM(FI15:FI28,FI14)</f>
        <v>7134.630000000001</v>
      </c>
      <c r="FJ35" s="65">
        <f t="shared" si="51"/>
        <v>6913.06</v>
      </c>
      <c r="FK35" s="65">
        <f t="shared" si="51"/>
        <v>7093.6799999999994</v>
      </c>
      <c r="FL35" s="65">
        <f t="shared" si="51"/>
        <v>6545.78</v>
      </c>
      <c r="FM35" s="65">
        <f t="shared" si="51"/>
        <v>5991.84</v>
      </c>
      <c r="FN35" s="65">
        <f t="shared" si="51"/>
        <v>8551.84</v>
      </c>
      <c r="FO35" s="65">
        <f t="shared" si="51"/>
        <v>6503.75</v>
      </c>
      <c r="FP35" s="65">
        <f t="shared" si="51"/>
        <v>7175.24</v>
      </c>
      <c r="FQ35" s="65">
        <f t="shared" si="51"/>
        <v>6821.67</v>
      </c>
      <c r="FR35" s="65">
        <f t="shared" si="51"/>
        <v>6677.0500000000011</v>
      </c>
      <c r="FS35" s="65">
        <f t="shared" si="51"/>
        <v>7522.130000000001</v>
      </c>
      <c r="FT35" s="69"/>
    </row>
    <row r="36" spans="1:176" x14ac:dyDescent="0.3">
      <c r="A36" s="73" t="s">
        <v>283</v>
      </c>
      <c r="B36" s="63">
        <f t="shared" ref="B36:J36" si="52">(B20/0.0563)/SQRT((B19/0.148)*(B21/0.199))</f>
        <v>0.58310047415730026</v>
      </c>
      <c r="C36" s="63">
        <f t="shared" si="52"/>
        <v>0.63244754446308615</v>
      </c>
      <c r="D36" s="63">
        <f t="shared" si="52"/>
        <v>0.59842578088365184</v>
      </c>
      <c r="E36" s="63">
        <f t="shared" si="52"/>
        <v>0.58974010463423565</v>
      </c>
      <c r="F36" s="63">
        <f t="shared" si="52"/>
        <v>0.61123081438916238</v>
      </c>
      <c r="G36" s="63">
        <f t="shared" si="52"/>
        <v>0.58644303515778762</v>
      </c>
      <c r="H36" s="63">
        <f t="shared" si="52"/>
        <v>0.5898166476518053</v>
      </c>
      <c r="I36" s="63">
        <f t="shared" si="52"/>
        <v>0.58658710636325162</v>
      </c>
      <c r="J36" s="63">
        <f t="shared" si="52"/>
        <v>0.569502592784358</v>
      </c>
      <c r="K36" s="15"/>
      <c r="L36" s="63">
        <f t="shared" ref="L36:U36" si="53">(L20/0.0563)/SQRT((L19/0.148)*(L21/0.199))</f>
        <v>7.7229505442059851E-2</v>
      </c>
      <c r="M36" s="63">
        <f t="shared" si="53"/>
        <v>9.8355019951562331E-2</v>
      </c>
      <c r="N36" s="63">
        <f t="shared" si="53"/>
        <v>7.6884312041929664E-2</v>
      </c>
      <c r="O36" s="63">
        <f t="shared" si="53"/>
        <v>7.1817295809488937E-2</v>
      </c>
      <c r="P36" s="63">
        <f t="shared" si="53"/>
        <v>7.5323692391913472E-2</v>
      </c>
      <c r="Q36" s="63">
        <f t="shared" si="53"/>
        <v>7.7998217847996459E-2</v>
      </c>
      <c r="R36" s="63">
        <f t="shared" si="53"/>
        <v>5.8287464057108843E-2</v>
      </c>
      <c r="S36" s="63">
        <f t="shared" si="53"/>
        <v>7.3153998982982693E-2</v>
      </c>
      <c r="T36" s="63">
        <f t="shared" si="53"/>
        <v>7.8943977187511324E-2</v>
      </c>
      <c r="U36" s="63">
        <f t="shared" si="53"/>
        <v>6.700668659039824E-2</v>
      </c>
      <c r="V36" s="15"/>
      <c r="W36" s="63">
        <f t="shared" ref="W36:AD36" si="54">(W20/0.0563)/SQRT((W19/0.148)*(W21/0.199))</f>
        <v>0.50882471459547718</v>
      </c>
      <c r="X36" s="63">
        <f t="shared" si="54"/>
        <v>0.74339677649582359</v>
      </c>
      <c r="Y36" s="63">
        <f t="shared" si="54"/>
        <v>0.56169621726371799</v>
      </c>
      <c r="Z36" s="63">
        <f t="shared" si="54"/>
        <v>0.7867797167730558</v>
      </c>
      <c r="AA36" s="63">
        <f t="shared" si="54"/>
        <v>0.62915877225752159</v>
      </c>
      <c r="AB36" s="63">
        <f t="shared" si="54"/>
        <v>0.64171621556959779</v>
      </c>
      <c r="AC36" s="63">
        <f t="shared" si="54"/>
        <v>0.76617934436343682</v>
      </c>
      <c r="AD36" s="63">
        <f t="shared" si="54"/>
        <v>0.4987299856826321</v>
      </c>
      <c r="AE36" s="15"/>
      <c r="AF36" s="63">
        <f t="shared" ref="AF36:AM36" si="55">(AF20/0.0563)/SQRT((AF19/0.148)*(AF21/0.199))</f>
        <v>0.42618442028596198</v>
      </c>
      <c r="AG36" s="63">
        <f t="shared" si="55"/>
        <v>0.41640117595082138</v>
      </c>
      <c r="AH36" s="63">
        <f t="shared" si="55"/>
        <v>0.34842289900302631</v>
      </c>
      <c r="AI36" s="63">
        <f t="shared" si="55"/>
        <v>0.39941170267828557</v>
      </c>
      <c r="AJ36" s="63">
        <f t="shared" si="55"/>
        <v>0.36245236327846542</v>
      </c>
      <c r="AK36" s="63">
        <f t="shared" si="55"/>
        <v>0.37680320405333934</v>
      </c>
      <c r="AL36" s="63">
        <f t="shared" si="55"/>
        <v>0.41412176024942121</v>
      </c>
      <c r="AM36" s="63">
        <f t="shared" si="55"/>
        <v>0.40228414239184557</v>
      </c>
      <c r="AN36" s="15"/>
      <c r="AO36" s="63">
        <f t="shared" ref="AO36:AZ36" si="56">(AO20/0.0563)/SQRT((AO19/0.148)*(AO21/0.199))</f>
        <v>0.3783161789253216</v>
      </c>
      <c r="AP36" s="63">
        <f t="shared" si="56"/>
        <v>0.42823938827404101</v>
      </c>
      <c r="AQ36" s="63">
        <f t="shared" si="56"/>
        <v>0.4617711580581782</v>
      </c>
      <c r="AR36" s="63">
        <f t="shared" si="56"/>
        <v>0.31055847776011197</v>
      </c>
      <c r="AS36" s="63">
        <f t="shared" si="56"/>
        <v>0.37276079436877191</v>
      </c>
      <c r="AT36" s="63">
        <f t="shared" si="56"/>
        <v>0.39261529473182522</v>
      </c>
      <c r="AU36" s="63">
        <f t="shared" si="56"/>
        <v>0.41518326402767541</v>
      </c>
      <c r="AV36" s="63">
        <f t="shared" si="56"/>
        <v>0.40871824590508549</v>
      </c>
      <c r="AW36" s="63">
        <f t="shared" si="56"/>
        <v>0.38433943837882883</v>
      </c>
      <c r="AX36" s="63">
        <f t="shared" si="56"/>
        <v>0.40728851662968296</v>
      </c>
      <c r="AY36" s="63">
        <f t="shared" si="56"/>
        <v>0.41201658524672757</v>
      </c>
      <c r="AZ36" s="63">
        <f t="shared" si="56"/>
        <v>0.42035581807957556</v>
      </c>
      <c r="BA36" s="71"/>
      <c r="BB36" s="63">
        <f t="shared" ref="BB36:BK36" si="57">(BB20/0.0563)/SQRT((BB19/0.148)*(BB21/0.199))</f>
        <v>0.24724675155073633</v>
      </c>
      <c r="BC36" s="63">
        <f t="shared" si="57"/>
        <v>0.25443874234025821</v>
      </c>
      <c r="BD36" s="63">
        <f t="shared" si="57"/>
        <v>0.34512317234644013</v>
      </c>
      <c r="BE36" s="63">
        <f t="shared" si="57"/>
        <v>0.25711253454837202</v>
      </c>
      <c r="BF36" s="63">
        <f t="shared" si="57"/>
        <v>0.27550126853722251</v>
      </c>
      <c r="BG36" s="63">
        <f t="shared" si="57"/>
        <v>0.27080372052698232</v>
      </c>
      <c r="BH36" s="63">
        <f t="shared" si="57"/>
        <v>0.31321069011946262</v>
      </c>
      <c r="BI36" s="63">
        <f t="shared" si="57"/>
        <v>0.32584467051227473</v>
      </c>
      <c r="BJ36" s="63">
        <f t="shared" si="57"/>
        <v>0.40412972207465275</v>
      </c>
      <c r="BK36" s="63">
        <f t="shared" si="57"/>
        <v>0.17697043641070367</v>
      </c>
      <c r="BL36" s="71"/>
      <c r="BM36" s="63">
        <f t="shared" ref="BM36:CN36" si="58">(BM20/0.0563)/SQRT((BM19/0.148)*(BM21/0.199))</f>
        <v>0.81512487592606531</v>
      </c>
      <c r="BN36" s="63">
        <f t="shared" si="58"/>
        <v>0.49053144654904701</v>
      </c>
      <c r="BO36" s="63">
        <f t="shared" si="58"/>
        <v>0.65590554630400766</v>
      </c>
      <c r="BP36" s="63">
        <f t="shared" si="58"/>
        <v>0.58398251754390385</v>
      </c>
      <c r="BQ36" s="63">
        <f t="shared" si="58"/>
        <v>0.79162710582901574</v>
      </c>
      <c r="BR36" s="63">
        <f t="shared" si="58"/>
        <v>0.63972882072798942</v>
      </c>
      <c r="BS36" s="63">
        <f t="shared" si="58"/>
        <v>0.52063628789400795</v>
      </c>
      <c r="BT36" s="63">
        <f t="shared" si="58"/>
        <v>0.59001713976606596</v>
      </c>
      <c r="BU36" s="63">
        <f t="shared" si="58"/>
        <v>0.57645376013893324</v>
      </c>
      <c r="BV36" s="63">
        <f t="shared" si="58"/>
        <v>0.5090456944629006</v>
      </c>
      <c r="BW36" s="63">
        <f t="shared" si="58"/>
        <v>0.58422359466766594</v>
      </c>
      <c r="BX36" s="63">
        <f t="shared" si="58"/>
        <v>0.46253585656464458</v>
      </c>
      <c r="BY36" s="63">
        <f t="shared" si="58"/>
        <v>1.1810917465246427</v>
      </c>
      <c r="BZ36" s="63">
        <f t="shared" si="58"/>
        <v>0.60494964950556762</v>
      </c>
      <c r="CA36" s="63">
        <f t="shared" si="58"/>
        <v>1.0149865935291476</v>
      </c>
      <c r="CB36" s="63">
        <f t="shared" si="58"/>
        <v>0.54182378798054742</v>
      </c>
      <c r="CC36" s="63">
        <f t="shared" si="58"/>
        <v>0.49489216891340287</v>
      </c>
      <c r="CD36" s="63">
        <f t="shared" si="58"/>
        <v>0.54242916139310748</v>
      </c>
      <c r="CE36" s="63">
        <f t="shared" si="58"/>
        <v>0.6554533060661758</v>
      </c>
      <c r="CF36" s="63">
        <f t="shared" si="58"/>
        <v>0.39103397460349221</v>
      </c>
      <c r="CG36" s="63">
        <f t="shared" si="58"/>
        <v>0.47794780947417881</v>
      </c>
      <c r="CH36" s="63">
        <f t="shared" si="58"/>
        <v>0.88863303080111233</v>
      </c>
      <c r="CI36" s="63">
        <f t="shared" si="58"/>
        <v>0.55401839125701546</v>
      </c>
      <c r="CJ36" s="63">
        <f t="shared" si="58"/>
        <v>0.61489251461479477</v>
      </c>
      <c r="CK36" s="63">
        <f t="shared" si="58"/>
        <v>0.64433803815644441</v>
      </c>
      <c r="CL36" s="63">
        <f t="shared" si="58"/>
        <v>0.79428152092015936</v>
      </c>
      <c r="CM36" s="63">
        <f t="shared" si="58"/>
        <v>0.61989266120404263</v>
      </c>
      <c r="CN36" s="63">
        <f t="shared" si="58"/>
        <v>0.71517037747635148</v>
      </c>
      <c r="CO36" s="72"/>
      <c r="CP36" s="63">
        <f t="shared" ref="CP36:DE36" si="59">(CP20/0.0563)/SQRT((CP19/0.148)*(CP21/0.199))</f>
        <v>0.46500126665196767</v>
      </c>
      <c r="CQ36" s="63">
        <f t="shared" si="59"/>
        <v>0.61965819855623361</v>
      </c>
      <c r="CR36" s="63">
        <f t="shared" si="59"/>
        <v>0.42587933500756664</v>
      </c>
      <c r="CS36" s="63">
        <f t="shared" si="59"/>
        <v>0.47276998177720048</v>
      </c>
      <c r="CT36" s="63">
        <f t="shared" si="59"/>
        <v>0.47294999318709524</v>
      </c>
      <c r="CU36" s="63">
        <f t="shared" si="59"/>
        <v>0.66723087690505689</v>
      </c>
      <c r="CV36" s="63">
        <f t="shared" si="59"/>
        <v>0.38370071137902895</v>
      </c>
      <c r="CW36" s="63">
        <f t="shared" si="59"/>
        <v>0.39457597455252513</v>
      </c>
      <c r="CX36" s="63">
        <f t="shared" si="59"/>
        <v>0.44243619249316457</v>
      </c>
      <c r="CY36" s="63">
        <f t="shared" si="59"/>
        <v>0.39288195678299948</v>
      </c>
      <c r="CZ36" s="63">
        <f t="shared" si="59"/>
        <v>0.50134277732711652</v>
      </c>
      <c r="DA36" s="63">
        <f t="shared" si="59"/>
        <v>0.49144725340918416</v>
      </c>
      <c r="DB36" s="63">
        <f t="shared" si="59"/>
        <v>0.41099307845122152</v>
      </c>
      <c r="DC36" s="63">
        <f t="shared" si="59"/>
        <v>0.77817206993006538</v>
      </c>
      <c r="DD36" s="63">
        <f t="shared" si="59"/>
        <v>0.4199763416586258</v>
      </c>
      <c r="DE36" s="63">
        <f t="shared" si="59"/>
        <v>0.54982890308200849</v>
      </c>
      <c r="DF36" s="71"/>
      <c r="DG36" s="63">
        <f t="shared" ref="DG36:DS36" si="60">(DG20/0.0563)/SQRT((DG19/0.148)*(DG21/0.199))</f>
        <v>0.54923939901178265</v>
      </c>
      <c r="DH36" s="63">
        <f t="shared" si="60"/>
        <v>0.5769321151178366</v>
      </c>
      <c r="DI36" s="63">
        <f t="shared" si="60"/>
        <v>0.69604973972779771</v>
      </c>
      <c r="DJ36" s="63">
        <f t="shared" si="60"/>
        <v>0.41656053678862998</v>
      </c>
      <c r="DK36" s="63">
        <f t="shared" si="60"/>
        <v>0.53378053625458455</v>
      </c>
      <c r="DL36" s="63">
        <f t="shared" si="60"/>
        <v>0.44800717038607984</v>
      </c>
      <c r="DM36" s="63">
        <f t="shared" si="60"/>
        <v>0.55180108727997612</v>
      </c>
      <c r="DN36" s="63">
        <f t="shared" si="60"/>
        <v>0.35871622584066104</v>
      </c>
      <c r="DO36" s="63">
        <f t="shared" si="60"/>
        <v>0.68080766720369235</v>
      </c>
      <c r="DP36" s="63">
        <f t="shared" si="60"/>
        <v>0.61235781293444813</v>
      </c>
      <c r="DQ36" s="63">
        <f t="shared" si="60"/>
        <v>0.56539864462073186</v>
      </c>
      <c r="DR36" s="63">
        <f t="shared" si="60"/>
        <v>0.62053225178530369</v>
      </c>
      <c r="DS36" s="63">
        <f t="shared" si="60"/>
        <v>0.73879179295731634</v>
      </c>
      <c r="DT36" s="20"/>
      <c r="DU36" s="63">
        <f t="shared" ref="DU36:EN36" si="61">(DU20/0.0563)/SQRT((DU19/0.148)*(DU21/0.199))</f>
        <v>0.18128898487638423</v>
      </c>
      <c r="DV36" s="63">
        <f t="shared" si="61"/>
        <v>0.17360819811496334</v>
      </c>
      <c r="DW36" s="63">
        <f t="shared" si="61"/>
        <v>0.17737147794785016</v>
      </c>
      <c r="DX36" s="63">
        <f t="shared" si="61"/>
        <v>0.18531623485204562</v>
      </c>
      <c r="DY36" s="63">
        <f t="shared" si="61"/>
        <v>0.21391527759251019</v>
      </c>
      <c r="DZ36" s="63">
        <f t="shared" si="61"/>
        <v>0.18091846405167761</v>
      </c>
      <c r="EA36" s="63">
        <f t="shared" si="61"/>
        <v>0.2075327719684486</v>
      </c>
      <c r="EB36" s="63">
        <f t="shared" si="61"/>
        <v>0.17160933827030742</v>
      </c>
      <c r="EC36" s="63">
        <f t="shared" si="61"/>
        <v>0.178570421018696</v>
      </c>
      <c r="ED36" s="63">
        <f t="shared" si="61"/>
        <v>0.17756934234198307</v>
      </c>
      <c r="EE36" s="63">
        <f t="shared" si="61"/>
        <v>0.17357979518737601</v>
      </c>
      <c r="EF36" s="63">
        <f t="shared" si="61"/>
        <v>0.16093792049430278</v>
      </c>
      <c r="EG36" s="63">
        <f t="shared" si="61"/>
        <v>0.1825059702827595</v>
      </c>
      <c r="EH36" s="63">
        <f t="shared" si="61"/>
        <v>0.18383405612151438</v>
      </c>
      <c r="EI36" s="63">
        <f t="shared" si="61"/>
        <v>0.17268329857210363</v>
      </c>
      <c r="EJ36" s="63">
        <f t="shared" si="61"/>
        <v>0.26778564908896968</v>
      </c>
      <c r="EK36" s="63">
        <f t="shared" si="61"/>
        <v>0.2940708730070648</v>
      </c>
      <c r="EL36" s="63">
        <f t="shared" si="61"/>
        <v>0.25424695303638351</v>
      </c>
      <c r="EM36" s="63">
        <f t="shared" si="61"/>
        <v>0.2126134596816788</v>
      </c>
      <c r="EN36" s="63">
        <f t="shared" si="61"/>
        <v>0.22867194751871156</v>
      </c>
      <c r="EO36" s="20"/>
      <c r="EP36" s="63">
        <f t="shared" ref="EP36:EY36" si="62">(EP20/0.0563)/SQRT((EP19/0.148)*(EP21/0.199))</f>
        <v>0.20182012245935377</v>
      </c>
      <c r="EQ36" s="63">
        <f t="shared" si="62"/>
        <v>0.17594058950543567</v>
      </c>
      <c r="ER36" s="63">
        <f t="shared" si="62"/>
        <v>0.16511889163984911</v>
      </c>
      <c r="ES36" s="63">
        <f t="shared" si="62"/>
        <v>0.14041725137530986</v>
      </c>
      <c r="ET36" s="63">
        <f t="shared" si="62"/>
        <v>0.24270090883535436</v>
      </c>
      <c r="EU36" s="63">
        <f t="shared" si="62"/>
        <v>0.13627541587320671</v>
      </c>
      <c r="EV36" s="63">
        <f t="shared" si="62"/>
        <v>0.1881072502224258</v>
      </c>
      <c r="EW36" s="63">
        <f t="shared" si="62"/>
        <v>0.18070174487306101</v>
      </c>
      <c r="EX36" s="63">
        <f t="shared" si="62"/>
        <v>0.16729784376681525</v>
      </c>
      <c r="EY36" s="63">
        <f t="shared" si="62"/>
        <v>0.19166811813142351</v>
      </c>
      <c r="EZ36" s="71"/>
      <c r="FA36" s="63">
        <f t="shared" ref="FA36:FG36" si="63">(FA20/0.0563)/SQRT((FA19/0.148)*(FA21/0.199))</f>
        <v>0.10424589889226364</v>
      </c>
      <c r="FB36" s="63">
        <f t="shared" si="63"/>
        <v>0.10887664304408791</v>
      </c>
      <c r="FC36" s="63">
        <f t="shared" si="63"/>
        <v>9.0641251887139229E-2</v>
      </c>
      <c r="FD36" s="63">
        <f t="shared" si="63"/>
        <v>9.7392178605116342E-2</v>
      </c>
      <c r="FE36" s="63">
        <f t="shared" si="63"/>
        <v>9.9422168199708061E-2</v>
      </c>
      <c r="FF36" s="63">
        <f t="shared" si="63"/>
        <v>9.0807192588653746E-2</v>
      </c>
      <c r="FG36" s="63">
        <f t="shared" si="63"/>
        <v>0.11129307786005391</v>
      </c>
      <c r="FH36" s="71"/>
      <c r="FI36" s="63">
        <f t="shared" ref="FI36:FS36" si="64">(FI20/0.0563)/SQRT((FI19/0.148)*(FI21/0.199))</f>
        <v>0.10340375462357375</v>
      </c>
      <c r="FJ36" s="63">
        <f t="shared" si="64"/>
        <v>8.9595121935775873E-2</v>
      </c>
      <c r="FK36" s="63">
        <f t="shared" si="64"/>
        <v>9.6008476529602677E-2</v>
      </c>
      <c r="FL36" s="63">
        <f t="shared" si="64"/>
        <v>0.10238373274071788</v>
      </c>
      <c r="FM36" s="63">
        <f t="shared" si="64"/>
        <v>0.10173885548215891</v>
      </c>
      <c r="FN36" s="63">
        <f t="shared" si="64"/>
        <v>9.4013869331938421E-2</v>
      </c>
      <c r="FO36" s="63">
        <f t="shared" si="64"/>
        <v>0.1115415976086388</v>
      </c>
      <c r="FP36" s="63">
        <f t="shared" si="64"/>
        <v>8.3998741390144016E-2</v>
      </c>
      <c r="FQ36" s="63">
        <f t="shared" si="64"/>
        <v>0.10332346467963134</v>
      </c>
      <c r="FR36" s="63">
        <f t="shared" si="64"/>
        <v>9.0416863239301662E-2</v>
      </c>
      <c r="FS36" s="63">
        <f t="shared" si="64"/>
        <v>8.5663219537301286E-2</v>
      </c>
      <c r="FT36" s="69"/>
    </row>
    <row r="37" spans="1:176" x14ac:dyDescent="0.3">
      <c r="A37" s="73" t="s">
        <v>284</v>
      </c>
      <c r="B37" s="58">
        <f t="shared" ref="B37:J37" si="65">(B15/0.237)/(B27/0.161)</f>
        <v>56.571999323636156</v>
      </c>
      <c r="C37" s="58">
        <f t="shared" si="65"/>
        <v>80.494185033632036</v>
      </c>
      <c r="D37" s="58">
        <f t="shared" si="65"/>
        <v>87.662499765588379</v>
      </c>
      <c r="E37" s="58">
        <f t="shared" si="65"/>
        <v>79.703742131839249</v>
      </c>
      <c r="F37" s="58">
        <f t="shared" si="65"/>
        <v>81.910608267055011</v>
      </c>
      <c r="G37" s="58">
        <f t="shared" si="65"/>
        <v>58.748866033755284</v>
      </c>
      <c r="H37" s="58">
        <f t="shared" si="65"/>
        <v>88.468166734237272</v>
      </c>
      <c r="I37" s="58">
        <f t="shared" si="65"/>
        <v>91.874156431156038</v>
      </c>
      <c r="J37" s="58">
        <f t="shared" si="65"/>
        <v>94.900994575045203</v>
      </c>
      <c r="K37" s="15"/>
      <c r="L37" s="63">
        <f t="shared" ref="L37:U37" si="66">(L15/0.237)/(L27/0.161)</f>
        <v>7.6689438846395088</v>
      </c>
      <c r="M37" s="63">
        <f t="shared" si="66"/>
        <v>2.3001285136269392</v>
      </c>
      <c r="N37" s="63">
        <f t="shared" si="66"/>
        <v>3.3028746218746923</v>
      </c>
      <c r="O37" s="63">
        <f t="shared" si="66"/>
        <v>8.1680614749984031</v>
      </c>
      <c r="P37" s="63">
        <f t="shared" si="66"/>
        <v>6.3641438825381895</v>
      </c>
      <c r="Q37" s="63">
        <f t="shared" si="66"/>
        <v>3.3456815867684138</v>
      </c>
      <c r="R37" s="63">
        <f t="shared" si="66"/>
        <v>7.5512239766467433</v>
      </c>
      <c r="S37" s="63">
        <f t="shared" si="66"/>
        <v>5.0159918477945125</v>
      </c>
      <c r="T37" s="63">
        <f t="shared" si="66"/>
        <v>3.5441546264331079</v>
      </c>
      <c r="U37" s="63">
        <f t="shared" si="66"/>
        <v>4.2979772864954748</v>
      </c>
      <c r="V37" s="15"/>
      <c r="W37" s="58">
        <f t="shared" ref="W37:AD37" si="67">(W15/0.237)/(W27/0.161)</f>
        <v>14.029042504205311</v>
      </c>
      <c r="X37" s="58">
        <f t="shared" si="67"/>
        <v>11.203279451674886</v>
      </c>
      <c r="Y37" s="58">
        <f t="shared" si="67"/>
        <v>10.30162926912968</v>
      </c>
      <c r="Z37" s="65">
        <f t="shared" si="67"/>
        <v>1.1716984823737582</v>
      </c>
      <c r="AA37" s="65">
        <f t="shared" si="67"/>
        <v>9.4015523647584871</v>
      </c>
      <c r="AB37" s="58">
        <f t="shared" si="67"/>
        <v>11.900293696218364</v>
      </c>
      <c r="AC37" s="58">
        <f t="shared" si="67"/>
        <v>12.026737228539419</v>
      </c>
      <c r="AD37" s="58">
        <f t="shared" si="67"/>
        <v>20.529774418153899</v>
      </c>
      <c r="AE37" s="15"/>
      <c r="AF37" s="63">
        <f t="shared" ref="AF37:AM37" si="68">(AF15/0.237)/(AF27/0.161)</f>
        <v>1.244082969661549</v>
      </c>
      <c r="AG37" s="63">
        <f t="shared" si="68"/>
        <v>1.2125135179292479</v>
      </c>
      <c r="AH37" s="63">
        <f t="shared" si="68"/>
        <v>1.7239574331079597</v>
      </c>
      <c r="AI37" s="63">
        <f t="shared" si="68"/>
        <v>1.1402173470633727</v>
      </c>
      <c r="AJ37" s="63">
        <f t="shared" si="68"/>
        <v>1.5848655435953016</v>
      </c>
      <c r="AK37" s="63">
        <f t="shared" si="68"/>
        <v>0.96601023006295084</v>
      </c>
      <c r="AL37" s="63">
        <f t="shared" si="68"/>
        <v>0.95894600008524067</v>
      </c>
      <c r="AM37" s="63">
        <f t="shared" si="68"/>
        <v>1.0707818918962573</v>
      </c>
      <c r="AN37" s="15"/>
      <c r="AO37" s="58">
        <f t="shared" ref="AO37:AZ37" si="69">(AO15/0.237)/(AO27/0.161)</f>
        <v>15.910869057360737</v>
      </c>
      <c r="AP37" s="58">
        <f t="shared" si="69"/>
        <v>13.402567470742776</v>
      </c>
      <c r="AQ37" s="58">
        <f t="shared" si="69"/>
        <v>13.586497890295362</v>
      </c>
      <c r="AR37" s="58">
        <f t="shared" si="69"/>
        <v>22.803679421753266</v>
      </c>
      <c r="AS37" s="65">
        <f t="shared" si="69"/>
        <v>3.2590596074658915</v>
      </c>
      <c r="AT37" s="58">
        <f t="shared" si="69"/>
        <v>14.5258526856316</v>
      </c>
      <c r="AU37" s="58">
        <f t="shared" si="69"/>
        <v>15.010534375286079</v>
      </c>
      <c r="AV37" s="65">
        <f t="shared" si="69"/>
        <v>3.9274966962832658</v>
      </c>
      <c r="AW37" s="65">
        <f t="shared" si="69"/>
        <v>3.6835135051895658</v>
      </c>
      <c r="AX37" s="65">
        <f t="shared" si="69"/>
        <v>4.7341672402270296</v>
      </c>
      <c r="AY37" s="65">
        <f t="shared" si="69"/>
        <v>10.215826613309474</v>
      </c>
      <c r="AZ37" s="65">
        <f t="shared" si="69"/>
        <v>12.030594372366524</v>
      </c>
      <c r="BA37" s="15"/>
      <c r="BB37" s="63">
        <f t="shared" ref="BB37:BK37" si="70">(BB15/0.237)/(BB27/0.161)</f>
        <v>0.27103499627699179</v>
      </c>
      <c r="BC37" s="63">
        <f t="shared" si="70"/>
        <v>0.33374141230686977</v>
      </c>
      <c r="BD37" s="63">
        <f t="shared" si="70"/>
        <v>0.45713854199114584</v>
      </c>
      <c r="BE37" s="63">
        <f t="shared" si="70"/>
        <v>1.1893634784178344</v>
      </c>
      <c r="BF37" s="63">
        <f t="shared" si="70"/>
        <v>0.62830563803372064</v>
      </c>
      <c r="BG37" s="63">
        <f t="shared" si="70"/>
        <v>0.65169648539707237</v>
      </c>
      <c r="BH37" s="63">
        <f t="shared" si="70"/>
        <v>0.36612859335152204</v>
      </c>
      <c r="BI37" s="63">
        <f t="shared" si="70"/>
        <v>0.52324471113836457</v>
      </c>
      <c r="BJ37" s="63">
        <f t="shared" si="70"/>
        <v>0.66513661799987545</v>
      </c>
      <c r="BK37" s="63">
        <f t="shared" si="70"/>
        <v>0.45393623502335345</v>
      </c>
      <c r="BL37" s="15"/>
      <c r="BM37" s="63">
        <f t="shared" ref="BM37:CN37" si="71">(BM15/0.237)/(BM27/0.161)</f>
        <v>6.2390501335096028E-2</v>
      </c>
      <c r="BN37" s="63">
        <f t="shared" si="71"/>
        <v>0.45589200655190382</v>
      </c>
      <c r="BO37" s="63">
        <f t="shared" si="71"/>
        <v>0.26973837248770161</v>
      </c>
      <c r="BP37" s="63">
        <f t="shared" si="71"/>
        <v>0.29426630354797612</v>
      </c>
      <c r="BQ37" s="63">
        <f t="shared" si="71"/>
        <v>9.0396334454500765E-2</v>
      </c>
      <c r="BR37" s="63">
        <f t="shared" si="71"/>
        <v>0.23847952841031034</v>
      </c>
      <c r="BS37" s="63">
        <f t="shared" si="71"/>
        <v>0.31852072314675045</v>
      </c>
      <c r="BT37" s="63">
        <f t="shared" si="71"/>
        <v>0.27831045387076253</v>
      </c>
      <c r="BU37" s="63">
        <f t="shared" si="71"/>
        <v>0.23909245118537761</v>
      </c>
      <c r="BV37" s="63">
        <f t="shared" si="71"/>
        <v>0.45231544713321969</v>
      </c>
      <c r="BW37" s="63">
        <f t="shared" si="71"/>
        <v>0.36126832781444002</v>
      </c>
      <c r="BX37" s="63">
        <f t="shared" si="71"/>
        <v>0.51468440982365038</v>
      </c>
      <c r="BY37" s="63">
        <f t="shared" si="71"/>
        <v>3.9932882992932378E-2</v>
      </c>
      <c r="BZ37" s="63">
        <f t="shared" si="71"/>
        <v>0.34687741621932094</v>
      </c>
      <c r="CA37" s="63">
        <f t="shared" si="71"/>
        <v>0.11793402064613598</v>
      </c>
      <c r="CB37" s="63">
        <f t="shared" si="71"/>
        <v>0.46668321833722431</v>
      </c>
      <c r="CC37" s="63">
        <f t="shared" si="71"/>
        <v>0.34744840593377108</v>
      </c>
      <c r="CD37" s="63">
        <f t="shared" si="71"/>
        <v>0.31906047692169082</v>
      </c>
      <c r="CE37" s="63">
        <f t="shared" si="71"/>
        <v>0.32220595515368472</v>
      </c>
      <c r="CF37" s="63">
        <f t="shared" si="71"/>
        <v>0.6496605482761274</v>
      </c>
      <c r="CG37" s="63">
        <f t="shared" si="71"/>
        <v>0.47294691853964721</v>
      </c>
      <c r="CH37" s="63">
        <f t="shared" si="71"/>
        <v>0.12664649269964603</v>
      </c>
      <c r="CI37" s="63">
        <f t="shared" si="71"/>
        <v>0.34479620803210353</v>
      </c>
      <c r="CJ37" s="63">
        <f t="shared" si="71"/>
        <v>0.28299337574604838</v>
      </c>
      <c r="CK37" s="63">
        <f t="shared" si="71"/>
        <v>0.27345596341578543</v>
      </c>
      <c r="CL37" s="63">
        <f t="shared" si="71"/>
        <v>0.1187750444497519</v>
      </c>
      <c r="CM37" s="63">
        <f t="shared" si="71"/>
        <v>0.48172777937702121</v>
      </c>
      <c r="CN37" s="63">
        <f t="shared" si="71"/>
        <v>0.33446601778539847</v>
      </c>
      <c r="CO37" s="72"/>
      <c r="CP37" s="63">
        <f t="shared" ref="CP37:DE37" si="72">(CP15/0.237)/(CP27/0.161)</f>
        <v>0.91687520404342804</v>
      </c>
      <c r="CQ37" s="63">
        <f t="shared" si="72"/>
        <v>1.0665038016288237</v>
      </c>
      <c r="CR37" s="63">
        <f t="shared" si="72"/>
        <v>0.6548863481693209</v>
      </c>
      <c r="CS37" s="63">
        <f t="shared" si="72"/>
        <v>0.76533822895394965</v>
      </c>
      <c r="CT37" s="63">
        <f t="shared" si="72"/>
        <v>0.92624962795665045</v>
      </c>
      <c r="CU37" s="63">
        <f t="shared" si="72"/>
        <v>1.2476062966569295</v>
      </c>
      <c r="CV37" s="63">
        <f t="shared" si="72"/>
        <v>0.39922161799875094</v>
      </c>
      <c r="CW37" s="63">
        <f t="shared" si="72"/>
        <v>0.64109602968837387</v>
      </c>
      <c r="CX37" s="63">
        <f t="shared" si="72"/>
        <v>0.68649351868942499</v>
      </c>
      <c r="CY37" s="63">
        <f t="shared" si="72"/>
        <v>0.60791704189391116</v>
      </c>
      <c r="CZ37" s="63">
        <f t="shared" si="72"/>
        <v>0.83591685756849776</v>
      </c>
      <c r="DA37" s="63">
        <f t="shared" si="72"/>
        <v>0.71108395491021714</v>
      </c>
      <c r="DB37" s="63">
        <f t="shared" si="72"/>
        <v>0.50967268286701273</v>
      </c>
      <c r="DC37" s="63">
        <f t="shared" si="72"/>
        <v>1.0074720506137107</v>
      </c>
      <c r="DD37" s="63">
        <f t="shared" si="72"/>
        <v>0.45615317826623403</v>
      </c>
      <c r="DE37" s="63">
        <f t="shared" si="72"/>
        <v>0.86609692496817947</v>
      </c>
      <c r="DF37" s="71"/>
      <c r="DG37" s="63">
        <f t="shared" ref="DG37:DS37" si="73">(DG15/0.237)/(DG27/0.161)</f>
        <v>0.37796915723834063</v>
      </c>
      <c r="DH37" s="63">
        <f t="shared" si="73"/>
        <v>0.35151665086106193</v>
      </c>
      <c r="DI37" s="63">
        <f t="shared" si="73"/>
        <v>9.2608400959900347E-2</v>
      </c>
      <c r="DJ37" s="63">
        <f t="shared" si="73"/>
        <v>0.65220517911806075</v>
      </c>
      <c r="DK37" s="63">
        <f t="shared" si="73"/>
        <v>0.53539133226655389</v>
      </c>
      <c r="DL37" s="63">
        <f t="shared" si="73"/>
        <v>0.27941169707630581</v>
      </c>
      <c r="DM37" s="63">
        <f t="shared" si="73"/>
        <v>0.26340159390798451</v>
      </c>
      <c r="DN37" s="63">
        <f t="shared" si="73"/>
        <v>6.4517970189570006E-2</v>
      </c>
      <c r="DO37" s="63">
        <f t="shared" si="73"/>
        <v>0.18476607972481204</v>
      </c>
      <c r="DP37" s="63">
        <f t="shared" si="73"/>
        <v>0.13961459453460043</v>
      </c>
      <c r="DQ37" s="63">
        <f t="shared" si="73"/>
        <v>0.41711808311632853</v>
      </c>
      <c r="DR37" s="63">
        <f t="shared" si="73"/>
        <v>0.43613542225187935</v>
      </c>
      <c r="DS37" s="63">
        <f t="shared" si="73"/>
        <v>0.26570620300416986</v>
      </c>
      <c r="DT37" s="20"/>
      <c r="DU37" s="63">
        <f t="shared" ref="DU37:EN37" si="74">(DU15/0.237)/(DU27/0.161)</f>
        <v>0.1112129425726214</v>
      </c>
      <c r="DV37" s="63">
        <f t="shared" si="74"/>
        <v>0.11567886624952409</v>
      </c>
      <c r="DW37" s="63">
        <f t="shared" si="74"/>
        <v>0.11322546376000486</v>
      </c>
      <c r="DX37" s="63">
        <f t="shared" si="74"/>
        <v>0.34116367916529511</v>
      </c>
      <c r="DY37" s="63">
        <f t="shared" si="74"/>
        <v>0.1635346823416218</v>
      </c>
      <c r="DZ37" s="63">
        <f t="shared" si="74"/>
        <v>9.8607869427753223E-2</v>
      </c>
      <c r="EA37" s="63">
        <f t="shared" si="74"/>
        <v>9.3590444100415879E-2</v>
      </c>
      <c r="EB37" s="63">
        <f t="shared" si="74"/>
        <v>0.12967218381873905</v>
      </c>
      <c r="EC37" s="63">
        <f t="shared" si="74"/>
        <v>0.10924604798996544</v>
      </c>
      <c r="ED37" s="63">
        <f t="shared" si="74"/>
        <v>0.15095235048464517</v>
      </c>
      <c r="EE37" s="63">
        <f t="shared" si="74"/>
        <v>0.10142687473288424</v>
      </c>
      <c r="EF37" s="63">
        <f t="shared" si="74"/>
        <v>0.18255239442102311</v>
      </c>
      <c r="EG37" s="63">
        <f t="shared" si="74"/>
        <v>0.19544149094112045</v>
      </c>
      <c r="EH37" s="63">
        <f t="shared" si="74"/>
        <v>0.26962913968370744</v>
      </c>
      <c r="EI37" s="63">
        <f t="shared" si="74"/>
        <v>9.3631846115977954E-2</v>
      </c>
      <c r="EJ37" s="63">
        <f t="shared" si="74"/>
        <v>0.14342247341164033</v>
      </c>
      <c r="EK37" s="63">
        <f t="shared" si="74"/>
        <v>8.77017160536184E-2</v>
      </c>
      <c r="EL37" s="63">
        <f t="shared" si="74"/>
        <v>8.6075567941982706E-2</v>
      </c>
      <c r="EM37" s="63">
        <f t="shared" si="74"/>
        <v>0.10739482213345682</v>
      </c>
      <c r="EN37" s="63">
        <f t="shared" si="74"/>
        <v>0.10800520735871419</v>
      </c>
      <c r="EO37" s="20"/>
      <c r="EP37" s="63">
        <f t="shared" ref="EP37:EY37" si="75">(EP15/0.237)/(EP27/0.161)</f>
        <v>1.0117735437508699</v>
      </c>
      <c r="EQ37" s="63">
        <f t="shared" si="75"/>
        <v>0.73737219765869644</v>
      </c>
      <c r="ER37" s="63">
        <f t="shared" si="75"/>
        <v>0.71468258133213636</v>
      </c>
      <c r="ES37" s="63">
        <f t="shared" si="75"/>
        <v>0.91558549786397903</v>
      </c>
      <c r="ET37" s="63">
        <f t="shared" si="75"/>
        <v>0.86304058101473891</v>
      </c>
      <c r="EU37" s="63">
        <f t="shared" si="75"/>
        <v>0.8093098973510191</v>
      </c>
      <c r="EV37" s="63">
        <f t="shared" si="75"/>
        <v>0.72784810126582289</v>
      </c>
      <c r="EW37" s="63">
        <f t="shared" si="75"/>
        <v>0.71355546799323599</v>
      </c>
      <c r="EX37" s="63">
        <f t="shared" si="75"/>
        <v>0.62698883051772825</v>
      </c>
      <c r="EY37" s="63">
        <f t="shared" si="75"/>
        <v>0.52223476003738989</v>
      </c>
      <c r="EZ37" s="71"/>
      <c r="FA37" s="63">
        <f t="shared" ref="FA37:FG37" si="76">(FA15/0.237)/(FA27/0.161)</f>
        <v>2.1885509564377346</v>
      </c>
      <c r="FB37" s="63">
        <f t="shared" si="76"/>
        <v>2.3556787303176816</v>
      </c>
      <c r="FC37" s="63">
        <f t="shared" si="76"/>
        <v>1.4853331312059428</v>
      </c>
      <c r="FD37" s="63">
        <f t="shared" si="76"/>
        <v>2.4202992220227411</v>
      </c>
      <c r="FE37" s="63">
        <f t="shared" si="76"/>
        <v>2.8886293782692367</v>
      </c>
      <c r="FF37" s="63">
        <f t="shared" si="76"/>
        <v>1.0221309560026279</v>
      </c>
      <c r="FG37" s="63">
        <f t="shared" si="76"/>
        <v>3.1204963392352485</v>
      </c>
      <c r="FH37" s="71"/>
      <c r="FI37" s="63">
        <f t="shared" ref="FI37:FS37" si="77">(FI15/0.237)/(FI27/0.161)</f>
        <v>1.8567086507080051</v>
      </c>
      <c r="FJ37" s="63">
        <f t="shared" si="77"/>
        <v>1.1479827430901248</v>
      </c>
      <c r="FK37" s="63">
        <f t="shared" si="77"/>
        <v>0.96350400470742137</v>
      </c>
      <c r="FL37" s="63">
        <f t="shared" si="77"/>
        <v>1.2723413333485547</v>
      </c>
      <c r="FM37" s="63">
        <f t="shared" si="77"/>
        <v>1.0287922319282758</v>
      </c>
      <c r="FN37" s="63">
        <f t="shared" si="77"/>
        <v>1.4417568807066981</v>
      </c>
      <c r="FO37" s="63">
        <f t="shared" si="77"/>
        <v>6.8965181313066291</v>
      </c>
      <c r="FP37" s="63">
        <f t="shared" si="77"/>
        <v>0.99565025677005692</v>
      </c>
      <c r="FQ37" s="63">
        <f t="shared" si="77"/>
        <v>0.83383221560968046</v>
      </c>
      <c r="FR37" s="63">
        <f t="shared" si="77"/>
        <v>0.80389853449997217</v>
      </c>
      <c r="FS37" s="63">
        <f t="shared" si="77"/>
        <v>1.1903640127375246</v>
      </c>
      <c r="FT37" s="69"/>
    </row>
    <row r="38" spans="1:176" x14ac:dyDescent="0.3">
      <c r="A38" s="73" t="s">
        <v>285</v>
      </c>
      <c r="B38" s="63">
        <f t="shared" ref="B38:J38" si="78">(B15/0.237)/(B19/0.148)</f>
        <v>4.9363385799731834</v>
      </c>
      <c r="C38" s="63">
        <f t="shared" si="78"/>
        <v>6.6784850011927235</v>
      </c>
      <c r="D38" s="63">
        <f t="shared" si="78"/>
        <v>7.716818303932512</v>
      </c>
      <c r="E38" s="63">
        <f t="shared" si="78"/>
        <v>7.1951918326079332</v>
      </c>
      <c r="F38" s="63">
        <f t="shared" si="78"/>
        <v>6.5335340283602079</v>
      </c>
      <c r="G38" s="63">
        <f t="shared" si="78"/>
        <v>5.3451563299342411</v>
      </c>
      <c r="H38" s="63">
        <f t="shared" si="78"/>
        <v>7.2639102362922845</v>
      </c>
      <c r="I38" s="63">
        <f t="shared" si="78"/>
        <v>7.4389928117852309</v>
      </c>
      <c r="J38" s="63">
        <f t="shared" si="78"/>
        <v>7.7034977222489625</v>
      </c>
      <c r="K38" s="15"/>
      <c r="L38" s="63">
        <f t="shared" ref="L38:U38" si="79">(L15/0.237)/(L19/0.148)</f>
        <v>1.0560503988115424</v>
      </c>
      <c r="M38" s="63">
        <f t="shared" si="79"/>
        <v>0.76608728640725854</v>
      </c>
      <c r="N38" s="63">
        <f t="shared" si="79"/>
        <v>1.0387040481040641</v>
      </c>
      <c r="O38" s="63">
        <f t="shared" si="79"/>
        <v>1.2295064083181357</v>
      </c>
      <c r="P38" s="63">
        <f t="shared" si="79"/>
        <v>1.3087991816459583</v>
      </c>
      <c r="Q38" s="63">
        <f t="shared" si="79"/>
        <v>0.90466680134294186</v>
      </c>
      <c r="R38" s="63">
        <f t="shared" si="79"/>
        <v>1.0883252051148593</v>
      </c>
      <c r="S38" s="63">
        <f t="shared" si="79"/>
        <v>1.0034148212598351</v>
      </c>
      <c r="T38" s="63">
        <f t="shared" si="79"/>
        <v>0.92735325024841331</v>
      </c>
      <c r="U38" s="63">
        <f t="shared" si="79"/>
        <v>0.98659396977413283</v>
      </c>
      <c r="V38" s="15"/>
      <c r="W38" s="63">
        <f t="shared" ref="W38:AD38" si="80">(W15/0.237)/(W19/0.148)</f>
        <v>0.45718068303093201</v>
      </c>
      <c r="X38" s="63">
        <f t="shared" si="80"/>
        <v>0.33489042918289741</v>
      </c>
      <c r="Y38" s="63">
        <f t="shared" si="80"/>
        <v>0.27317761521705192</v>
      </c>
      <c r="Z38" s="63">
        <f t="shared" si="80"/>
        <v>8.0439100642901634E-2</v>
      </c>
      <c r="AA38" s="63">
        <f t="shared" si="80"/>
        <v>0.25533775508447892</v>
      </c>
      <c r="AB38" s="63">
        <f t="shared" si="80"/>
        <v>0.36756606076662224</v>
      </c>
      <c r="AC38" s="63">
        <f t="shared" si="80"/>
        <v>0.40344038788222958</v>
      </c>
      <c r="AD38" s="63">
        <f t="shared" si="80"/>
        <v>0.4840752005586616</v>
      </c>
      <c r="AE38" s="15"/>
      <c r="AF38" s="63">
        <f t="shared" ref="AF38:AM38" si="81">(AF15/0.237)/(AF19/0.148)</f>
        <v>0.28416901927756838</v>
      </c>
      <c r="AG38" s="63">
        <f t="shared" si="81"/>
        <v>0.2287422243227018</v>
      </c>
      <c r="AH38" s="63">
        <f t="shared" si="81"/>
        <v>0.36293788862661097</v>
      </c>
      <c r="AI38" s="63">
        <f t="shared" si="81"/>
        <v>0.21728748403166498</v>
      </c>
      <c r="AJ38" s="63">
        <f t="shared" si="81"/>
        <v>0.34291620538806428</v>
      </c>
      <c r="AK38" s="63">
        <f t="shared" si="81"/>
        <v>0.18501854384043784</v>
      </c>
      <c r="AL38" s="63">
        <f t="shared" si="81"/>
        <v>0.20362691678230851</v>
      </c>
      <c r="AM38" s="63">
        <f t="shared" si="81"/>
        <v>0.24513537676505695</v>
      </c>
      <c r="AN38" s="15"/>
      <c r="AO38" s="63">
        <f t="shared" ref="AO38:AZ38" si="82">(AO15/0.237)/(AO19/0.148)</f>
        <v>2.1368481285321037</v>
      </c>
      <c r="AP38" s="63">
        <f t="shared" si="82"/>
        <v>1.711274970413269</v>
      </c>
      <c r="AQ38" s="63">
        <f t="shared" si="82"/>
        <v>2.0351475994993682</v>
      </c>
      <c r="AR38" s="63">
        <f t="shared" si="82"/>
        <v>2.4618003049918418</v>
      </c>
      <c r="AS38" s="63">
        <f t="shared" si="82"/>
        <v>1.1129565427719099</v>
      </c>
      <c r="AT38" s="63">
        <f t="shared" si="82"/>
        <v>1.7230466332716157</v>
      </c>
      <c r="AU38" s="63">
        <f t="shared" si="82"/>
        <v>1.8585200972878617</v>
      </c>
      <c r="AV38" s="63">
        <f t="shared" si="82"/>
        <v>0.58975111801505209</v>
      </c>
      <c r="AW38" s="63">
        <f t="shared" si="82"/>
        <v>0.76155191931666155</v>
      </c>
      <c r="AX38" s="63">
        <f t="shared" si="82"/>
        <v>0.81330418841084529</v>
      </c>
      <c r="AY38" s="63">
        <f t="shared" si="82"/>
        <v>1.3763046857650456</v>
      </c>
      <c r="AZ38" s="63">
        <f t="shared" si="82"/>
        <v>1.7993456561588199</v>
      </c>
      <c r="BA38" s="71"/>
      <c r="BB38" s="63">
        <f t="shared" ref="BB38:BK38" si="83">(BB15/0.237)/(BB19/0.148)</f>
        <v>8.2947918038872845E-2</v>
      </c>
      <c r="BC38" s="63">
        <f t="shared" si="83"/>
        <v>7.6117820590703253E-2</v>
      </c>
      <c r="BD38" s="63">
        <f t="shared" si="83"/>
        <v>0.17699175559311267</v>
      </c>
      <c r="BE38" s="63">
        <f t="shared" si="83"/>
        <v>0.17625959797845206</v>
      </c>
      <c r="BF38" s="63">
        <f t="shared" si="83"/>
        <v>0.16484154326037423</v>
      </c>
      <c r="BG38" s="63">
        <f t="shared" si="83"/>
        <v>0.18614503259919946</v>
      </c>
      <c r="BH38" s="63">
        <f t="shared" si="83"/>
        <v>0.1478944738718459</v>
      </c>
      <c r="BI38" s="63">
        <f t="shared" si="83"/>
        <v>0.24651107454638918</v>
      </c>
      <c r="BJ38" s="63">
        <f t="shared" si="83"/>
        <v>0.26176534776382365</v>
      </c>
      <c r="BK38" s="63">
        <f t="shared" si="83"/>
        <v>0.11200288175331939</v>
      </c>
      <c r="BL38" s="15"/>
      <c r="BM38" s="63">
        <f t="shared" ref="BM38:CN38" si="84">(BM15/0.237)/(BM19/0.148)</f>
        <v>5.3051706301198653E-2</v>
      </c>
      <c r="BN38" s="63">
        <f t="shared" si="84"/>
        <v>0.20455088470365093</v>
      </c>
      <c r="BO38" s="63">
        <f t="shared" si="84"/>
        <v>0.14326363158569078</v>
      </c>
      <c r="BP38" s="63">
        <f t="shared" si="84"/>
        <v>0.14305420793235107</v>
      </c>
      <c r="BQ38" s="63">
        <f t="shared" si="84"/>
        <v>8.5784766768671847E-2</v>
      </c>
      <c r="BR38" s="63">
        <f t="shared" si="84"/>
        <v>0.12554618759907188</v>
      </c>
      <c r="BS38" s="63">
        <f t="shared" si="84"/>
        <v>0.14951292288427098</v>
      </c>
      <c r="BT38" s="63">
        <f t="shared" si="84"/>
        <v>0.14515716466994921</v>
      </c>
      <c r="BU38" s="63">
        <f t="shared" si="84"/>
        <v>0.15247109236049072</v>
      </c>
      <c r="BV38" s="63">
        <f t="shared" si="84"/>
        <v>0.22504144964970751</v>
      </c>
      <c r="BW38" s="63">
        <f t="shared" si="84"/>
        <v>0.19529367509496304</v>
      </c>
      <c r="BX38" s="63">
        <f t="shared" si="84"/>
        <v>0.21837620256360471</v>
      </c>
      <c r="BY38" s="63">
        <f t="shared" si="84"/>
        <v>5.0286343350395578E-2</v>
      </c>
      <c r="BZ38" s="63">
        <f t="shared" si="84"/>
        <v>0.17299441087499492</v>
      </c>
      <c r="CA38" s="63">
        <f t="shared" si="84"/>
        <v>9.6547357069861617E-2</v>
      </c>
      <c r="CB38" s="63">
        <f t="shared" si="84"/>
        <v>0.20027114918290589</v>
      </c>
      <c r="CC38" s="63">
        <f t="shared" si="84"/>
        <v>0.17877843533340779</v>
      </c>
      <c r="CD38" s="63">
        <f t="shared" si="84"/>
        <v>0.14369471857690619</v>
      </c>
      <c r="CE38" s="63">
        <f t="shared" si="84"/>
        <v>0.16362535928006708</v>
      </c>
      <c r="CF38" s="63">
        <f t="shared" si="84"/>
        <v>0.27647924031350535</v>
      </c>
      <c r="CG38" s="63">
        <f t="shared" si="84"/>
        <v>0.2174795869875146</v>
      </c>
      <c r="CH38" s="63">
        <f t="shared" si="84"/>
        <v>9.0227509685895796E-2</v>
      </c>
      <c r="CI38" s="63">
        <f t="shared" si="84"/>
        <v>0.18844656777537241</v>
      </c>
      <c r="CJ38" s="63">
        <f t="shared" si="84"/>
        <v>0.16664158599474907</v>
      </c>
      <c r="CK38" s="63">
        <f t="shared" si="84"/>
        <v>0.13248278947352887</v>
      </c>
      <c r="CL38" s="63">
        <f t="shared" si="84"/>
        <v>7.7056947618701854E-2</v>
      </c>
      <c r="CM38" s="63">
        <f t="shared" si="84"/>
        <v>0.2228362273463266</v>
      </c>
      <c r="CN38" s="63">
        <f t="shared" si="84"/>
        <v>0.16815339842921836</v>
      </c>
      <c r="CO38" s="72"/>
      <c r="CP38" s="63">
        <f t="shared" ref="CP38:DE38" si="85">(CP15/0.237)/(CP19/0.148)</f>
        <v>0.37951398631815164</v>
      </c>
      <c r="CQ38" s="63">
        <f t="shared" si="85"/>
        <v>0.45239410830557092</v>
      </c>
      <c r="CR38" s="63">
        <f t="shared" si="85"/>
        <v>0.27632614905120673</v>
      </c>
      <c r="CS38" s="63">
        <f t="shared" si="85"/>
        <v>0.30723799511004035</v>
      </c>
      <c r="CT38" s="63">
        <f t="shared" si="85"/>
        <v>0.38784990363126792</v>
      </c>
      <c r="CU38" s="63">
        <f t="shared" si="85"/>
        <v>0.50011737451819016</v>
      </c>
      <c r="CV38" s="63">
        <f t="shared" si="85"/>
        <v>0.18603568572295304</v>
      </c>
      <c r="CW38" s="63">
        <f t="shared" si="85"/>
        <v>0.27835514027611985</v>
      </c>
      <c r="CX38" s="63">
        <f t="shared" si="85"/>
        <v>0.29210453342926307</v>
      </c>
      <c r="CY38" s="63">
        <f t="shared" si="85"/>
        <v>0.25534060645513063</v>
      </c>
      <c r="CZ38" s="63">
        <f t="shared" si="85"/>
        <v>0.34654323331318554</v>
      </c>
      <c r="DA38" s="63">
        <f t="shared" si="85"/>
        <v>0.31120973416167819</v>
      </c>
      <c r="DB38" s="63">
        <f t="shared" si="85"/>
        <v>0.22726131028822719</v>
      </c>
      <c r="DC38" s="63">
        <f t="shared" si="85"/>
        <v>0.40601618317076515</v>
      </c>
      <c r="DD38" s="63">
        <f t="shared" si="85"/>
        <v>0.20567252303418598</v>
      </c>
      <c r="DE38" s="63">
        <f t="shared" si="85"/>
        <v>0.37063229034504241</v>
      </c>
      <c r="DF38" s="71"/>
      <c r="DG38" s="63">
        <f t="shared" ref="DG38:DS38" si="86">(DG15/0.237)/(DG19/0.148)</f>
        <v>0.1430741635416567</v>
      </c>
      <c r="DH38" s="63">
        <f t="shared" si="86"/>
        <v>0.12367114908454224</v>
      </c>
      <c r="DI38" s="63">
        <f t="shared" si="86"/>
        <v>6.0738581781823647E-2</v>
      </c>
      <c r="DJ38" s="63">
        <f t="shared" si="86"/>
        <v>0.1968675159383787</v>
      </c>
      <c r="DK38" s="63">
        <f t="shared" si="86"/>
        <v>0.19110609539583373</v>
      </c>
      <c r="DL38" s="63">
        <f t="shared" si="86"/>
        <v>0.10623705062672946</v>
      </c>
      <c r="DM38" s="63">
        <f t="shared" si="86"/>
        <v>0.1159596942700056</v>
      </c>
      <c r="DN38" s="63">
        <f t="shared" si="86"/>
        <v>4.7283824128851723E-2</v>
      </c>
      <c r="DO38" s="63">
        <f t="shared" si="86"/>
        <v>9.3554858509912284E-2</v>
      </c>
      <c r="DP38" s="63">
        <f t="shared" si="86"/>
        <v>7.3771472509414807E-2</v>
      </c>
      <c r="DQ38" s="63">
        <f t="shared" si="86"/>
        <v>0.15324504402936756</v>
      </c>
      <c r="DR38" s="63">
        <f t="shared" si="86"/>
        <v>0.15533104715067231</v>
      </c>
      <c r="DS38" s="63">
        <f t="shared" si="86"/>
        <v>0.12384239212188408</v>
      </c>
      <c r="DT38" s="20"/>
      <c r="DU38" s="63">
        <f t="shared" ref="DU38:EN38" si="87">(DU15/0.237)/(DU19/0.148)</f>
        <v>0.10560191738679395</v>
      </c>
      <c r="DV38" s="63">
        <f t="shared" si="87"/>
        <v>0.10447139838031497</v>
      </c>
      <c r="DW38" s="63">
        <f t="shared" si="87"/>
        <v>0.11009895126754515</v>
      </c>
      <c r="DX38" s="63">
        <f t="shared" si="87"/>
        <v>0.20497618459444364</v>
      </c>
      <c r="DY38" s="63">
        <f t="shared" si="87"/>
        <v>0.14811962041416973</v>
      </c>
      <c r="DZ38" s="63">
        <f t="shared" si="87"/>
        <v>8.9437666389011378E-2</v>
      </c>
      <c r="EA38" s="63">
        <f t="shared" si="87"/>
        <v>0.10000961563060454</v>
      </c>
      <c r="EB38" s="63">
        <f t="shared" si="87"/>
        <v>0.10470647174357078</v>
      </c>
      <c r="EC38" s="63">
        <f t="shared" si="87"/>
        <v>0.10304905999550595</v>
      </c>
      <c r="ED38" s="63">
        <f t="shared" si="87"/>
        <v>0.13293182349163213</v>
      </c>
      <c r="EE38" s="63">
        <f t="shared" si="87"/>
        <v>9.5959347479248502E-2</v>
      </c>
      <c r="EF38" s="63">
        <f t="shared" si="87"/>
        <v>0.13978922141508993</v>
      </c>
      <c r="EG38" s="63">
        <f t="shared" si="87"/>
        <v>0.13897270179071969</v>
      </c>
      <c r="EH38" s="63">
        <f t="shared" si="87"/>
        <v>0.16133038938232969</v>
      </c>
      <c r="EI38" s="63">
        <f t="shared" si="87"/>
        <v>9.22074034368391E-2</v>
      </c>
      <c r="EJ38" s="63">
        <f t="shared" si="87"/>
        <v>0.14157161055583573</v>
      </c>
      <c r="EK38" s="63">
        <f t="shared" si="87"/>
        <v>9.6365233670891212E-2</v>
      </c>
      <c r="EL38" s="63">
        <f t="shared" si="87"/>
        <v>9.9529014769265206E-2</v>
      </c>
      <c r="EM38" s="63">
        <f t="shared" si="87"/>
        <v>0.11242622587483335</v>
      </c>
      <c r="EN38" s="63">
        <f t="shared" si="87"/>
        <v>0.1154737416074007</v>
      </c>
      <c r="EO38" s="20"/>
      <c r="EP38" s="63">
        <f t="shared" ref="EP38:EY38" si="88">(EP15/0.237)/(EP19/0.148)</f>
        <v>0.3516792806769895</v>
      </c>
      <c r="EQ38" s="63">
        <f t="shared" si="88"/>
        <v>0.38229231176576672</v>
      </c>
      <c r="ER38" s="63">
        <f t="shared" si="88"/>
        <v>0.34863710175809337</v>
      </c>
      <c r="ES38" s="63">
        <f t="shared" si="88"/>
        <v>0.22936920599630825</v>
      </c>
      <c r="ET38" s="63">
        <f t="shared" si="88"/>
        <v>0.36595154422903725</v>
      </c>
      <c r="EU38" s="63">
        <f t="shared" si="88"/>
        <v>0.23440368342629544</v>
      </c>
      <c r="EV38" s="63">
        <f t="shared" si="88"/>
        <v>0.45765834368292274</v>
      </c>
      <c r="EW38" s="63">
        <f t="shared" si="88"/>
        <v>0.40779672936664968</v>
      </c>
      <c r="EX38" s="63">
        <f t="shared" si="88"/>
        <v>0.4221568617207459</v>
      </c>
      <c r="EY38" s="63">
        <f t="shared" si="88"/>
        <v>0.32249554532200958</v>
      </c>
      <c r="EZ38" s="71"/>
      <c r="FA38" s="63">
        <f t="shared" ref="FA38:FG38" si="89">(FA15/0.237)/(FA19/0.148)</f>
        <v>0.7939616662547393</v>
      </c>
      <c r="FB38" s="63">
        <f t="shared" si="89"/>
        <v>0.7185218854545854</v>
      </c>
      <c r="FC38" s="63">
        <f t="shared" si="89"/>
        <v>0.69377170899314966</v>
      </c>
      <c r="FD38" s="63">
        <f t="shared" si="89"/>
        <v>0.77281382257809716</v>
      </c>
      <c r="FE38" s="63">
        <f t="shared" si="89"/>
        <v>0.86402031203793295</v>
      </c>
      <c r="FF38" s="63">
        <f t="shared" si="89"/>
        <v>0.53238360044124822</v>
      </c>
      <c r="FG38" s="63">
        <f t="shared" si="89"/>
        <v>0.81046890165697105</v>
      </c>
      <c r="FH38" s="71"/>
      <c r="FI38" s="63">
        <f t="shared" ref="FI38:FS38" si="90">(FI15/0.237)/(FI19/0.148)</f>
        <v>0.68754128263569181</v>
      </c>
      <c r="FJ38" s="63">
        <f t="shared" si="90"/>
        <v>0.55010645412014458</v>
      </c>
      <c r="FK38" s="63">
        <f t="shared" si="90"/>
        <v>0.48230008709453087</v>
      </c>
      <c r="FL38" s="63">
        <f t="shared" si="90"/>
        <v>0.56598043433375977</v>
      </c>
      <c r="FM38" s="63">
        <f t="shared" si="90"/>
        <v>0.49469280592743908</v>
      </c>
      <c r="FN38" s="63">
        <f t="shared" si="90"/>
        <v>0.61792784846754178</v>
      </c>
      <c r="FO38" s="63">
        <f t="shared" si="90"/>
        <v>2.0262906516800796</v>
      </c>
      <c r="FP38" s="63">
        <f t="shared" si="90"/>
        <v>0.4596849727974433</v>
      </c>
      <c r="FQ38" s="63">
        <f t="shared" si="90"/>
        <v>0.44222759864858319</v>
      </c>
      <c r="FR38" s="63">
        <f t="shared" si="90"/>
        <v>0.40954688120413824</v>
      </c>
      <c r="FS38" s="63">
        <f t="shared" si="90"/>
        <v>0.51885861134800748</v>
      </c>
      <c r="FT38" s="69"/>
    </row>
    <row r="39" spans="1:176" x14ac:dyDescent="0.3">
      <c r="A39" s="73" t="s">
        <v>286</v>
      </c>
      <c r="B39" s="63">
        <f>(B23/0.246)/(B27/0.161)</f>
        <v>2.1488380727236907</v>
      </c>
      <c r="C39" s="63">
        <f t="shared" ref="C39:J39" si="91">(C23/0.246)/(C27/0.161)</f>
        <v>2.2178214984566762</v>
      </c>
      <c r="D39" s="63">
        <f t="shared" si="91"/>
        <v>2.0663848238482387</v>
      </c>
      <c r="E39" s="63">
        <f t="shared" si="91"/>
        <v>2.0057661146067893</v>
      </c>
      <c r="F39" s="63">
        <f t="shared" si="91"/>
        <v>2.2687243686596159</v>
      </c>
      <c r="G39" s="63">
        <f t="shared" si="91"/>
        <v>2.0387957317073173</v>
      </c>
      <c r="H39" s="63">
        <f t="shared" si="91"/>
        <v>2.174196394988861</v>
      </c>
      <c r="I39" s="63">
        <f t="shared" si="91"/>
        <v>2.2715535612329423</v>
      </c>
      <c r="J39" s="63">
        <f t="shared" si="91"/>
        <v>2.2024970963995352</v>
      </c>
      <c r="K39" s="15"/>
      <c r="L39" s="63">
        <f t="shared" ref="L39:U39" si="92">(L23/0.246)/(L27/0.161)</f>
        <v>2.4843188633560613</v>
      </c>
      <c r="M39" s="63">
        <f t="shared" si="92"/>
        <v>1.7826985925074685</v>
      </c>
      <c r="N39" s="63">
        <f t="shared" si="92"/>
        <v>1.8199164345916754</v>
      </c>
      <c r="O39" s="63">
        <f t="shared" si="92"/>
        <v>2.4043689661842547</v>
      </c>
      <c r="P39" s="63">
        <f t="shared" si="92"/>
        <v>2.1435793372473309</v>
      </c>
      <c r="Q39" s="63">
        <f t="shared" si="92"/>
        <v>1.9465137661171805</v>
      </c>
      <c r="R39" s="63">
        <f t="shared" si="92"/>
        <v>2.4549784397583561</v>
      </c>
      <c r="S39" s="63">
        <f t="shared" si="92"/>
        <v>2.301944756642353</v>
      </c>
      <c r="T39" s="63">
        <f t="shared" si="92"/>
        <v>2.0076599326599331</v>
      </c>
      <c r="U39" s="63">
        <f t="shared" si="92"/>
        <v>2.1548967137415773</v>
      </c>
      <c r="V39" s="15"/>
      <c r="W39" s="58">
        <f t="shared" ref="W39:AD39" si="93">(W23/0.246)/(W27/0.161)</f>
        <v>10.386273923986455</v>
      </c>
      <c r="X39" s="58">
        <f t="shared" si="93"/>
        <v>11.236631169128593</v>
      </c>
      <c r="Y39" s="58">
        <f t="shared" si="93"/>
        <v>13.037411899072779</v>
      </c>
      <c r="Z39" s="65">
        <f t="shared" si="93"/>
        <v>8.4269808877524266</v>
      </c>
      <c r="AA39" s="58">
        <f t="shared" si="93"/>
        <v>11.732867673825993</v>
      </c>
      <c r="AB39" s="58">
        <f t="shared" si="93"/>
        <v>10.315601214173494</v>
      </c>
      <c r="AC39" s="65">
        <f t="shared" si="93"/>
        <v>8.5732074778374905</v>
      </c>
      <c r="AD39" s="58">
        <f t="shared" si="93"/>
        <v>12.818854319285242</v>
      </c>
      <c r="AE39" s="15"/>
      <c r="AF39" s="63">
        <f t="shared" ref="AF39:AM39" si="94">(AF23/0.246)/(AF27/0.161)</f>
        <v>1.9394396605011115</v>
      </c>
      <c r="AG39" s="63">
        <f t="shared" si="94"/>
        <v>2.5132994538304323</v>
      </c>
      <c r="AH39" s="63">
        <f t="shared" si="94"/>
        <v>2.1483225585267904</v>
      </c>
      <c r="AI39" s="63">
        <f t="shared" si="94"/>
        <v>2.3535722688416598</v>
      </c>
      <c r="AJ39" s="63">
        <f t="shared" si="94"/>
        <v>2.0934384904946306</v>
      </c>
      <c r="AK39" s="63">
        <f t="shared" si="94"/>
        <v>2.5679032319186588</v>
      </c>
      <c r="AL39" s="63">
        <f t="shared" si="94"/>
        <v>2.2376605229120474</v>
      </c>
      <c r="AM39" s="63">
        <f t="shared" si="94"/>
        <v>2.0437968793767052</v>
      </c>
      <c r="AN39" s="15"/>
      <c r="AO39" s="63">
        <f t="shared" ref="AO39:AZ39" si="95">(AO23/0.246)/(AO27/0.161)</f>
        <v>2.2290090253206896</v>
      </c>
      <c r="AP39" s="63">
        <f t="shared" si="95"/>
        <v>2.3063947691363706</v>
      </c>
      <c r="AQ39" s="63">
        <f t="shared" si="95"/>
        <v>2.0427990531051048</v>
      </c>
      <c r="AR39" s="63">
        <f t="shared" si="95"/>
        <v>2.6422997515484479</v>
      </c>
      <c r="AS39" s="63">
        <f t="shared" si="95"/>
        <v>1.1576079175991021</v>
      </c>
      <c r="AT39" s="63">
        <f t="shared" si="95"/>
        <v>2.3735766189224869</v>
      </c>
      <c r="AU39" s="63">
        <f t="shared" si="95"/>
        <v>2.3238257885537439</v>
      </c>
      <c r="AV39" s="63">
        <f t="shared" si="95"/>
        <v>2.3371159089234399</v>
      </c>
      <c r="AW39" s="63">
        <f t="shared" si="95"/>
        <v>1.7573141059877753</v>
      </c>
      <c r="AX39" s="63">
        <f t="shared" si="95"/>
        <v>2.0852024832305061</v>
      </c>
      <c r="AY39" s="63">
        <f t="shared" si="95"/>
        <v>2.1584434039182798</v>
      </c>
      <c r="AZ39" s="63">
        <f t="shared" si="95"/>
        <v>1.9132974437852488</v>
      </c>
      <c r="BA39" s="71"/>
      <c r="BB39" s="63">
        <f t="shared" ref="BB39:BK39" si="96">(BB23/0.246)/(BB27/0.161)</f>
        <v>2.7376587491365112</v>
      </c>
      <c r="BC39" s="63">
        <f t="shared" si="96"/>
        <v>3.0313463283811521</v>
      </c>
      <c r="BD39" s="63">
        <f t="shared" si="96"/>
        <v>2.3259362325166881</v>
      </c>
      <c r="BE39" s="63">
        <f t="shared" si="96"/>
        <v>3.4618744837180997</v>
      </c>
      <c r="BF39" s="63">
        <f t="shared" si="96"/>
        <v>2.6488591120479104</v>
      </c>
      <c r="BG39" s="63">
        <f t="shared" si="96"/>
        <v>2.6262224644592815</v>
      </c>
      <c r="BH39" s="63">
        <f t="shared" si="96"/>
        <v>2.1874820917952649</v>
      </c>
      <c r="BI39" s="63">
        <f t="shared" si="96"/>
        <v>1.8839269136636005</v>
      </c>
      <c r="BJ39" s="63">
        <f t="shared" si="96"/>
        <v>2.180707671318701</v>
      </c>
      <c r="BK39" s="63">
        <f t="shared" si="96"/>
        <v>2.7872483805051953</v>
      </c>
      <c r="BL39" s="15"/>
      <c r="BM39" s="63">
        <f t="shared" ref="BM39:CN39" si="97">(BM23/0.246)/(BM27/0.161)</f>
        <v>2.1874895204301024</v>
      </c>
      <c r="BN39" s="63">
        <f t="shared" si="97"/>
        <v>2.3324755835560342</v>
      </c>
      <c r="BO39" s="63">
        <f t="shared" si="97"/>
        <v>2.2340948926114219</v>
      </c>
      <c r="BP39" s="63">
        <f t="shared" si="97"/>
        <v>2.3344581851310706</v>
      </c>
      <c r="BQ39" s="63">
        <f t="shared" si="97"/>
        <v>1.8720738862878989</v>
      </c>
      <c r="BR39" s="63">
        <f t="shared" si="97"/>
        <v>2.2774800870334801</v>
      </c>
      <c r="BS39" s="63">
        <f t="shared" si="97"/>
        <v>2.3637705666049338</v>
      </c>
      <c r="BT39" s="63">
        <f t="shared" si="97"/>
        <v>2.3008512011558571</v>
      </c>
      <c r="BU39" s="63">
        <f t="shared" si="97"/>
        <v>2.2558100706769042</v>
      </c>
      <c r="BV39" s="63">
        <f t="shared" si="97"/>
        <v>2.2665885977393589</v>
      </c>
      <c r="BW39" s="63">
        <f t="shared" si="97"/>
        <v>2.2338416519601192</v>
      </c>
      <c r="BX39" s="63">
        <f t="shared" si="97"/>
        <v>2.4553087346258078</v>
      </c>
      <c r="BY39" s="63">
        <f t="shared" si="97"/>
        <v>1.7146295265245202</v>
      </c>
      <c r="BZ39" s="63">
        <f t="shared" si="97"/>
        <v>2.2999020984974248</v>
      </c>
      <c r="CA39" s="63">
        <f t="shared" si="97"/>
        <v>1.9613944917291839</v>
      </c>
      <c r="CB39" s="63">
        <f t="shared" si="97"/>
        <v>2.4677107308449249</v>
      </c>
      <c r="CC39" s="63">
        <f t="shared" si="97"/>
        <v>2.4556278682414332</v>
      </c>
      <c r="CD39" s="63">
        <f t="shared" si="97"/>
        <v>2.4541939547064713</v>
      </c>
      <c r="CE39" s="63">
        <f t="shared" si="97"/>
        <v>2.3184983252740206</v>
      </c>
      <c r="CF39" s="63">
        <f t="shared" si="97"/>
        <v>2.4025577042620014</v>
      </c>
      <c r="CG39" s="63">
        <f t="shared" si="97"/>
        <v>2.441566258738376</v>
      </c>
      <c r="CH39" s="63">
        <f t="shared" si="97"/>
        <v>2.3018971908171841</v>
      </c>
      <c r="CI39" s="63">
        <f t="shared" si="97"/>
        <v>2.3368949479217065</v>
      </c>
      <c r="CJ39" s="63">
        <f t="shared" si="97"/>
        <v>2.330140658448506</v>
      </c>
      <c r="CK39" s="63">
        <f t="shared" si="97"/>
        <v>2.2761314131912651</v>
      </c>
      <c r="CL39" s="63">
        <f t="shared" si="97"/>
        <v>2.1513021109891799</v>
      </c>
      <c r="CM39" s="63">
        <f t="shared" si="97"/>
        <v>2.2950752294861609</v>
      </c>
      <c r="CN39" s="63">
        <f t="shared" si="97"/>
        <v>2.3900987918245717</v>
      </c>
      <c r="CO39" s="72"/>
      <c r="CP39" s="63">
        <f t="shared" ref="CP39:DE39" si="98">(CP23/0.246)/(CP27/0.161)</f>
        <v>1.7061660288691707</v>
      </c>
      <c r="CQ39" s="63">
        <f t="shared" si="98"/>
        <v>1.7237016587503593</v>
      </c>
      <c r="CR39" s="63">
        <f t="shared" si="98"/>
        <v>1.7304484657749806</v>
      </c>
      <c r="CS39" s="63">
        <f t="shared" si="98"/>
        <v>1.7479617208072207</v>
      </c>
      <c r="CT39" s="63">
        <f t="shared" si="98"/>
        <v>1.6439863542826301</v>
      </c>
      <c r="CU39" s="63">
        <f t="shared" si="98"/>
        <v>1.6794784286821052</v>
      </c>
      <c r="CV39" s="63">
        <f t="shared" si="98"/>
        <v>1.9127850664788237</v>
      </c>
      <c r="CW39" s="63">
        <f t="shared" si="98"/>
        <v>1.748359290821824</v>
      </c>
      <c r="CX39" s="63">
        <f t="shared" si="98"/>
        <v>1.724203526570953</v>
      </c>
      <c r="CY39" s="63">
        <f t="shared" si="98"/>
        <v>1.7043987574168309</v>
      </c>
      <c r="CZ39" s="63">
        <f t="shared" si="98"/>
        <v>1.7369264056761347</v>
      </c>
      <c r="DA39" s="63">
        <f t="shared" si="98"/>
        <v>1.6602904955919253</v>
      </c>
      <c r="DB39" s="63">
        <f t="shared" si="98"/>
        <v>1.6860452375793147</v>
      </c>
      <c r="DC39" s="63">
        <f t="shared" si="98"/>
        <v>1.8419018285745996</v>
      </c>
      <c r="DD39" s="63">
        <f t="shared" si="98"/>
        <v>1.643914841966633</v>
      </c>
      <c r="DE39" s="63">
        <f t="shared" si="98"/>
        <v>1.6932251185214833</v>
      </c>
      <c r="DF39" s="71"/>
      <c r="DG39" s="63">
        <f t="shared" ref="DG39:DS39" si="99">(DG23/0.246)/(DG27/0.161)</f>
        <v>1.6266571695805452</v>
      </c>
      <c r="DH39" s="63">
        <f t="shared" si="99"/>
        <v>1.7681999947035305</v>
      </c>
      <c r="DI39" s="63">
        <f t="shared" si="99"/>
        <v>1.2344981351405411</v>
      </c>
      <c r="DJ39" s="63">
        <f t="shared" si="99"/>
        <v>1.7224664434879644</v>
      </c>
      <c r="DK39" s="63">
        <f t="shared" si="99"/>
        <v>1.6428122445633133</v>
      </c>
      <c r="DL39" s="63">
        <f t="shared" si="99"/>
        <v>1.6154925677322167</v>
      </c>
      <c r="DM39" s="63">
        <f t="shared" si="99"/>
        <v>1.5410255195315432</v>
      </c>
      <c r="DN39" s="63">
        <f t="shared" si="99"/>
        <v>1.3750146151611025</v>
      </c>
      <c r="DO39" s="63">
        <f t="shared" si="99"/>
        <v>1.5653403924262941</v>
      </c>
      <c r="DP39" s="63">
        <f t="shared" si="99"/>
        <v>1.4504489249290942</v>
      </c>
      <c r="DQ39" s="63">
        <f t="shared" si="99"/>
        <v>1.6729498153067341</v>
      </c>
      <c r="DR39" s="63">
        <f t="shared" si="99"/>
        <v>1.7127844475895297</v>
      </c>
      <c r="DS39" s="63">
        <f t="shared" si="99"/>
        <v>1.4856275774984664</v>
      </c>
      <c r="DT39" s="20"/>
      <c r="DU39" s="63">
        <f t="shared" ref="DU39:EN39" si="100">(DU23/0.246)/(DU27/0.161)</f>
        <v>1.3338506732568427</v>
      </c>
      <c r="DV39" s="63">
        <f t="shared" si="100"/>
        <v>1.4299347828436195</v>
      </c>
      <c r="DW39" s="63">
        <f t="shared" si="100"/>
        <v>1.362786062279113</v>
      </c>
      <c r="DX39" s="63">
        <f t="shared" si="100"/>
        <v>1.5112917795844625</v>
      </c>
      <c r="DY39" s="63">
        <f t="shared" si="100"/>
        <v>1.3665633509066681</v>
      </c>
      <c r="DZ39" s="63">
        <f t="shared" si="100"/>
        <v>1.4414819462293047</v>
      </c>
      <c r="EA39" s="63">
        <f t="shared" si="100"/>
        <v>1.3419903711177399</v>
      </c>
      <c r="EB39" s="63">
        <f t="shared" si="100"/>
        <v>1.4491657225791765</v>
      </c>
      <c r="EC39" s="63">
        <f t="shared" si="100"/>
        <v>1.3958959910676745</v>
      </c>
      <c r="ED39" s="63">
        <f t="shared" si="100"/>
        <v>1.3936150456538714</v>
      </c>
      <c r="EE39" s="63">
        <f t="shared" si="100"/>
        <v>1.3870924587949294</v>
      </c>
      <c r="EF39" s="63">
        <f t="shared" si="100"/>
        <v>1.4447397032159066</v>
      </c>
      <c r="EG39" s="63">
        <f t="shared" si="100"/>
        <v>1.5165536420296197</v>
      </c>
      <c r="EH39" s="63">
        <f t="shared" si="100"/>
        <v>1.5587275371554037</v>
      </c>
      <c r="EI39" s="63">
        <f t="shared" si="100"/>
        <v>1.4010009692860717</v>
      </c>
      <c r="EJ39" s="63">
        <f t="shared" si="100"/>
        <v>1.3815192323801031</v>
      </c>
      <c r="EK39" s="63">
        <f t="shared" si="100"/>
        <v>1.3410197975018268</v>
      </c>
      <c r="EL39" s="63">
        <f t="shared" si="100"/>
        <v>1.2333133674345986</v>
      </c>
      <c r="EM39" s="63">
        <f t="shared" si="100"/>
        <v>1.3670867796712687</v>
      </c>
      <c r="EN39" s="63">
        <f t="shared" si="100"/>
        <v>1.3109405228530111</v>
      </c>
      <c r="EO39" s="20"/>
      <c r="EP39" s="63">
        <f t="shared" ref="EP39:EY39" si="101">(EP23/0.246)/(EP27/0.161)</f>
        <v>2.5118142731359532</v>
      </c>
      <c r="EQ39" s="63">
        <f t="shared" si="101"/>
        <v>1.6547728759664291</v>
      </c>
      <c r="ER39" s="63">
        <f t="shared" si="101"/>
        <v>1.728511950171632</v>
      </c>
      <c r="ES39" s="63">
        <f t="shared" si="101"/>
        <v>3.7742423474130788</v>
      </c>
      <c r="ET39" s="63">
        <f t="shared" si="101"/>
        <v>2.1628305680928599</v>
      </c>
      <c r="EU39" s="63">
        <f t="shared" si="101"/>
        <v>2.7232283759301681</v>
      </c>
      <c r="EV39" s="63">
        <f t="shared" si="101"/>
        <v>1.4351778289769872</v>
      </c>
      <c r="EW39" s="63">
        <f t="shared" si="101"/>
        <v>1.5139004882266724</v>
      </c>
      <c r="EX39" s="63">
        <f t="shared" si="101"/>
        <v>1.3749534608859049</v>
      </c>
      <c r="EY39" s="63">
        <f t="shared" si="101"/>
        <v>1.5421190354886778</v>
      </c>
      <c r="EZ39" s="71"/>
      <c r="FA39" s="63">
        <f t="shared" ref="FA39:FG39" si="102">(FA23/0.246)/(FA27/0.161)</f>
        <v>1.6301312277360074</v>
      </c>
      <c r="FB39" s="63">
        <f t="shared" si="102"/>
        <v>1.9674191262926226</v>
      </c>
      <c r="FC39" s="63">
        <f t="shared" si="102"/>
        <v>1.5181192493062656</v>
      </c>
      <c r="FD39" s="63">
        <f t="shared" si="102"/>
        <v>1.7732536381019108</v>
      </c>
      <c r="FE39" s="63">
        <f t="shared" si="102"/>
        <v>1.8453287634417237</v>
      </c>
      <c r="FF39" s="63">
        <f t="shared" si="102"/>
        <v>1.4392707563439273</v>
      </c>
      <c r="FG39" s="63">
        <f t="shared" si="102"/>
        <v>1.8901489248537346</v>
      </c>
      <c r="FH39" s="71"/>
      <c r="FI39" s="63">
        <f t="shared" ref="FI39:FS39" si="103">(FI23/0.246)/(FI27/0.161)</f>
        <v>1.5790398712947928</v>
      </c>
      <c r="FJ39" s="63">
        <f t="shared" si="103"/>
        <v>1.3784681564895322</v>
      </c>
      <c r="FK39" s="63">
        <f t="shared" si="103"/>
        <v>1.3018523244775</v>
      </c>
      <c r="FL39" s="63">
        <f t="shared" si="103"/>
        <v>1.2692490822095528</v>
      </c>
      <c r="FM39" s="63">
        <f t="shared" si="103"/>
        <v>1.2979006427080053</v>
      </c>
      <c r="FN39" s="63">
        <f t="shared" si="103"/>
        <v>1.448123428375649</v>
      </c>
      <c r="FO39" s="63">
        <f t="shared" si="103"/>
        <v>1.6287357347227602</v>
      </c>
      <c r="FP39" s="63">
        <f t="shared" si="103"/>
        <v>1.4676486603203214</v>
      </c>
      <c r="FQ39" s="63">
        <f t="shared" si="103"/>
        <v>1.4165007564430232</v>
      </c>
      <c r="FR39" s="63">
        <f t="shared" si="103"/>
        <v>1.4427632263618988</v>
      </c>
      <c r="FS39" s="63">
        <f t="shared" si="103"/>
        <v>1.5238635175669266</v>
      </c>
      <c r="FT39" s="69"/>
    </row>
    <row r="40" spans="1:176" x14ac:dyDescent="0.3">
      <c r="A40" s="73" t="s">
        <v>287</v>
      </c>
      <c r="B40" s="63">
        <f t="shared" ref="B40:J40" si="104">B30/B31</f>
        <v>7.0291741472172351</v>
      </c>
      <c r="C40" s="63">
        <f t="shared" si="104"/>
        <v>7.6282894736842115</v>
      </c>
      <c r="D40" s="63">
        <f t="shared" si="104"/>
        <v>9.2817656765676571</v>
      </c>
      <c r="E40" s="63">
        <f t="shared" si="104"/>
        <v>8.343602909713308</v>
      </c>
      <c r="F40" s="63">
        <f t="shared" si="104"/>
        <v>4.7182459677419351</v>
      </c>
      <c r="G40" s="63">
        <f t="shared" si="104"/>
        <v>7.2100497962879135</v>
      </c>
      <c r="H40" s="63">
        <f t="shared" si="104"/>
        <v>8.1297468354430382</v>
      </c>
      <c r="I40" s="63">
        <f t="shared" si="104"/>
        <v>8.1336032388663977</v>
      </c>
      <c r="J40" s="63">
        <f t="shared" si="104"/>
        <v>7.9470989761092143</v>
      </c>
      <c r="K40" s="15"/>
      <c r="L40" s="63">
        <f t="shared" ref="L40:U40" si="105">L30/L31</f>
        <v>0.83263598326359833</v>
      </c>
      <c r="M40" s="63">
        <f t="shared" si="105"/>
        <v>1.0857142857142859E-2</v>
      </c>
      <c r="N40" s="63">
        <f t="shared" si="105"/>
        <v>3.0556813037573564E-2</v>
      </c>
      <c r="O40" s="63">
        <f t="shared" si="105"/>
        <v>0.53009259259259256</v>
      </c>
      <c r="P40" s="63">
        <f t="shared" si="105"/>
        <v>7.3025210084033607E-2</v>
      </c>
      <c r="Q40" s="63">
        <f t="shared" si="105"/>
        <v>2.1996615905245348E-2</v>
      </c>
      <c r="R40" s="63">
        <f t="shared" si="105"/>
        <v>0.2736757624398074</v>
      </c>
      <c r="S40" s="63">
        <f t="shared" si="105"/>
        <v>3.4019607843137255E-2</v>
      </c>
      <c r="T40" s="63">
        <f t="shared" si="105"/>
        <v>1.7010309278350517E-2</v>
      </c>
      <c r="U40" s="63">
        <f t="shared" si="105"/>
        <v>1.2687499999999999E-2</v>
      </c>
      <c r="V40" s="15"/>
      <c r="W40" s="63">
        <f t="shared" ref="W40:AD40" si="106">W30/W31</f>
        <v>0.87893631910426884</v>
      </c>
      <c r="X40" s="63">
        <f t="shared" si="106"/>
        <v>0.83809523809523812</v>
      </c>
      <c r="Y40" s="63">
        <f t="shared" si="106"/>
        <v>0.82359081419624214</v>
      </c>
      <c r="Z40" s="63">
        <f t="shared" si="106"/>
        <v>0.24239713774597496</v>
      </c>
      <c r="AA40" s="63">
        <f t="shared" si="106"/>
        <v>0.68828828828828825</v>
      </c>
      <c r="AB40" s="63">
        <f t="shared" si="106"/>
        <v>0.99150743099787686</v>
      </c>
      <c r="AC40" s="63">
        <f t="shared" si="106"/>
        <v>1.0940416367552046</v>
      </c>
      <c r="AD40" s="63">
        <f t="shared" si="106"/>
        <v>0.99547920433996373</v>
      </c>
      <c r="AE40" s="15"/>
      <c r="AF40" s="63">
        <f t="shared" ref="AF40:AM40" si="107">AF30/AF31</f>
        <v>0.10043782837127846</v>
      </c>
      <c r="AG40" s="63">
        <f t="shared" si="107"/>
        <v>2.6818675352877304E-2</v>
      </c>
      <c r="AH40" s="63">
        <f t="shared" si="107"/>
        <v>8.8268156424580996E-2</v>
      </c>
      <c r="AI40" s="63">
        <f t="shared" si="107"/>
        <v>8.9005235602094227E-3</v>
      </c>
      <c r="AJ40" s="63">
        <f t="shared" si="107"/>
        <v>5.8134715025906739E-2</v>
      </c>
      <c r="AK40" s="63">
        <f t="shared" si="107"/>
        <v>4.8936170212765962E-3</v>
      </c>
      <c r="AL40" s="63">
        <f t="shared" si="107"/>
        <v>1.8649789029535867E-2</v>
      </c>
      <c r="AM40" s="63">
        <f t="shared" si="107"/>
        <v>6.9580626107501473E-2</v>
      </c>
      <c r="AN40" s="15"/>
      <c r="AO40" s="63">
        <f t="shared" ref="AO40:AZ40" si="108">AO30/AO31</f>
        <v>4.0882791529973161</v>
      </c>
      <c r="AP40" s="63">
        <f t="shared" si="108"/>
        <v>1.1276864728192162</v>
      </c>
      <c r="AQ40" s="63">
        <f t="shared" si="108"/>
        <v>2.4735539746365607</v>
      </c>
      <c r="AR40" s="63">
        <f t="shared" si="108"/>
        <v>0.54831013916500992</v>
      </c>
      <c r="AS40" s="63">
        <f t="shared" si="108"/>
        <v>1.0185013876040703</v>
      </c>
      <c r="AT40" s="63">
        <f t="shared" si="108"/>
        <v>2.2631414267834793</v>
      </c>
      <c r="AU40" s="63">
        <f t="shared" si="108"/>
        <v>1.4023408924652525</v>
      </c>
      <c r="AV40" s="63">
        <f t="shared" si="108"/>
        <v>6.9260700389105062E-2</v>
      </c>
      <c r="AW40" s="63">
        <f t="shared" si="108"/>
        <v>1.9606879606879606</v>
      </c>
      <c r="AX40" s="63">
        <f t="shared" si="108"/>
        <v>1.2328519855595668</v>
      </c>
      <c r="AY40" s="63">
        <f t="shared" si="108"/>
        <v>2.411111111111111</v>
      </c>
      <c r="AZ40" s="63">
        <f t="shared" si="108"/>
        <v>1.3452419616758688</v>
      </c>
      <c r="BA40" s="71"/>
      <c r="BB40" s="63">
        <f t="shared" ref="BB40:BK40" si="109">BB30/BB31</f>
        <v>1.5365853658536585E-2</v>
      </c>
      <c r="BC40" s="63">
        <f t="shared" si="109"/>
        <v>5.8351409978308025E-2</v>
      </c>
      <c r="BD40" s="63">
        <f t="shared" si="109"/>
        <v>2.9507042253521128E-2</v>
      </c>
      <c r="BE40" s="63">
        <f t="shared" si="109"/>
        <v>0.18177458033573141</v>
      </c>
      <c r="BF40" s="63">
        <f t="shared" si="109"/>
        <v>3.5780885780885778E-2</v>
      </c>
      <c r="BG40" s="63">
        <f t="shared" si="109"/>
        <v>1.912087912087912E-2</v>
      </c>
      <c r="BH40" s="63">
        <f t="shared" si="109"/>
        <v>6.3925729442970813E-2</v>
      </c>
      <c r="BI40" s="63">
        <f t="shared" si="109"/>
        <v>1.8532423208191124</v>
      </c>
      <c r="BJ40" s="63">
        <f t="shared" si="109"/>
        <v>5.0733137829912019E-2</v>
      </c>
      <c r="BK40" s="63">
        <f t="shared" si="109"/>
        <v>4.4757033248081834E-2</v>
      </c>
      <c r="BL40" s="15"/>
      <c r="BM40" s="63">
        <f t="shared" ref="BM40:CN40" si="110">BM30/BM31</f>
        <v>4.1550053821313243E-2</v>
      </c>
      <c r="BN40" s="63">
        <f t="shared" si="110"/>
        <v>0.98941574936494492</v>
      </c>
      <c r="BO40" s="63">
        <f t="shared" si="110"/>
        <v>0.68023255813953498</v>
      </c>
      <c r="BP40" s="63">
        <f t="shared" si="110"/>
        <v>0.88773523685918232</v>
      </c>
      <c r="BQ40" s="63">
        <f t="shared" si="110"/>
        <v>0.12479532163742689</v>
      </c>
      <c r="BR40" s="63">
        <f t="shared" si="110"/>
        <v>0.43459735832978269</v>
      </c>
      <c r="BS40" s="63">
        <f t="shared" si="110"/>
        <v>1.0456739695506869</v>
      </c>
      <c r="BT40" s="63">
        <f t="shared" si="110"/>
        <v>0.93498817966903081</v>
      </c>
      <c r="BU40" s="63">
        <f t="shared" si="110"/>
        <v>0.79192648506727925</v>
      </c>
      <c r="BV40" s="63">
        <f t="shared" si="110"/>
        <v>1.0223756906077346</v>
      </c>
      <c r="BW40" s="63">
        <f t="shared" si="110"/>
        <v>1.0632094943240455</v>
      </c>
      <c r="BX40" s="63">
        <f t="shared" si="110"/>
        <v>0.74764890282131657</v>
      </c>
      <c r="BY40" s="63">
        <f t="shared" si="110"/>
        <v>2.4701670644391403E-2</v>
      </c>
      <c r="BZ40" s="63">
        <f t="shared" si="110"/>
        <v>0.83613878392305052</v>
      </c>
      <c r="CA40" s="63">
        <f t="shared" si="110"/>
        <v>0.46792452830188674</v>
      </c>
      <c r="CB40" s="63">
        <f t="shared" si="110"/>
        <v>1.0303532008830023</v>
      </c>
      <c r="CC40" s="63">
        <f t="shared" si="110"/>
        <v>1.0464860907759883</v>
      </c>
      <c r="CD40" s="63">
        <f t="shared" si="110"/>
        <v>0.73406193078324233</v>
      </c>
      <c r="CE40" s="63">
        <f t="shared" si="110"/>
        <v>0.59107806691449827</v>
      </c>
      <c r="CF40" s="63">
        <f t="shared" si="110"/>
        <v>1.1257838436001475</v>
      </c>
      <c r="CG40" s="63">
        <f t="shared" si="110"/>
        <v>1.0125760649087221</v>
      </c>
      <c r="CH40" s="63">
        <f t="shared" si="110"/>
        <v>0.17818012999071495</v>
      </c>
      <c r="CI40" s="63">
        <f t="shared" si="110"/>
        <v>0.96044746304434669</v>
      </c>
      <c r="CJ40" s="63">
        <f t="shared" si="110"/>
        <v>0.91139240506329111</v>
      </c>
      <c r="CK40" s="63">
        <f t="shared" si="110"/>
        <v>0.28859857482185275</v>
      </c>
      <c r="CL40" s="63">
        <f t="shared" si="110"/>
        <v>0.19627329192546583</v>
      </c>
      <c r="CM40" s="63">
        <f t="shared" si="110"/>
        <v>0.82432432432432434</v>
      </c>
      <c r="CN40" s="63">
        <f t="shared" si="110"/>
        <v>0.85245335176226678</v>
      </c>
      <c r="CO40" s="72"/>
      <c r="CP40" s="63">
        <f t="shared" ref="CP40:DE40" si="111">CP30/CP31</f>
        <v>0.80848521063639078</v>
      </c>
      <c r="CQ40" s="63">
        <f t="shared" si="111"/>
        <v>0.11675035868005738</v>
      </c>
      <c r="CR40" s="63">
        <f t="shared" si="111"/>
        <v>1.04474505723205</v>
      </c>
      <c r="CS40" s="63">
        <f t="shared" si="111"/>
        <v>0.45061300023132089</v>
      </c>
      <c r="CT40" s="63">
        <f t="shared" si="111"/>
        <v>0.5912887828162291</v>
      </c>
      <c r="CU40" s="63">
        <f t="shared" si="111"/>
        <v>0.15037194473963869</v>
      </c>
      <c r="CV40" s="63">
        <f t="shared" si="111"/>
        <v>6.2519440124416806E-2</v>
      </c>
      <c r="CW40" s="63">
        <f t="shared" si="111"/>
        <v>1.4408327246165085</v>
      </c>
      <c r="CX40" s="63">
        <f t="shared" si="111"/>
        <v>0.46581828943474402</v>
      </c>
      <c r="CY40" s="63">
        <f t="shared" si="111"/>
        <v>0.9587271581600505</v>
      </c>
      <c r="CZ40" s="63">
        <f t="shared" si="111"/>
        <v>0.3156857916769269</v>
      </c>
      <c r="DA40" s="63">
        <f t="shared" si="111"/>
        <v>0.31082917988219305</v>
      </c>
      <c r="DB40" s="63">
        <f t="shared" si="111"/>
        <v>0.47160883280757093</v>
      </c>
      <c r="DC40" s="63">
        <f t="shared" si="111"/>
        <v>7.4667553191489364E-2</v>
      </c>
      <c r="DD40" s="63">
        <f t="shared" si="111"/>
        <v>0.61500815660685149</v>
      </c>
      <c r="DE40" s="63">
        <f t="shared" si="111"/>
        <v>0.18062827225130892</v>
      </c>
      <c r="DF40" s="71"/>
      <c r="DG40" s="63">
        <f t="shared" ref="DG40:DS40" si="112">DG30/DG31</f>
        <v>0.33081960706489388</v>
      </c>
      <c r="DH40" s="63">
        <f t="shared" si="112"/>
        <v>0.1412048192771084</v>
      </c>
      <c r="DI40" s="63">
        <f t="shared" si="112"/>
        <v>1.9340232858990943E-2</v>
      </c>
      <c r="DJ40" s="63">
        <f t="shared" si="112"/>
        <v>0.5477759472817133</v>
      </c>
      <c r="DK40" s="63">
        <f t="shared" si="112"/>
        <v>0.20991452991452991</v>
      </c>
      <c r="DL40" s="63">
        <f t="shared" si="112"/>
        <v>0.12744630071599045</v>
      </c>
      <c r="DM40" s="63">
        <f t="shared" si="112"/>
        <v>0.5431392931392931</v>
      </c>
      <c r="DN40" s="63">
        <f t="shared" si="112"/>
        <v>1.4573170731707318E-2</v>
      </c>
      <c r="DO40" s="63">
        <f t="shared" si="112"/>
        <v>1.589041095890411E-2</v>
      </c>
      <c r="DP40" s="63">
        <f t="shared" si="112"/>
        <v>0.11009174311926606</v>
      </c>
      <c r="DQ40" s="63">
        <f t="shared" si="112"/>
        <v>0.24449339207048459</v>
      </c>
      <c r="DR40" s="63">
        <f t="shared" si="112"/>
        <v>9.5058823529411765E-2</v>
      </c>
      <c r="DS40" s="63">
        <f t="shared" si="112"/>
        <v>0.4750156152404747</v>
      </c>
      <c r="DT40" s="20"/>
      <c r="DU40" s="63">
        <f t="shared" ref="DU40:EN40" si="113">DU30/DU31</f>
        <v>1.4503067484662577</v>
      </c>
      <c r="DV40" s="63">
        <f t="shared" si="113"/>
        <v>2.2640575798470532</v>
      </c>
      <c r="DW40" s="63">
        <f t="shared" si="113"/>
        <v>1.243921568627451</v>
      </c>
      <c r="DX40" s="63">
        <f t="shared" si="113"/>
        <v>2.1183959261616803</v>
      </c>
      <c r="DY40" s="63">
        <f t="shared" si="113"/>
        <v>0.88674454037582529</v>
      </c>
      <c r="DZ40" s="63">
        <f t="shared" si="113"/>
        <v>0.77762139338494018</v>
      </c>
      <c r="EA40" s="63">
        <f t="shared" si="113"/>
        <v>1.0199406024607551</v>
      </c>
      <c r="EB40" s="63">
        <f t="shared" si="113"/>
        <v>1.6154506437768239</v>
      </c>
      <c r="EC40" s="63">
        <f t="shared" si="113"/>
        <v>1.2351543942992873</v>
      </c>
      <c r="ED40" s="63">
        <f t="shared" si="113"/>
        <v>1.7912834866053575</v>
      </c>
      <c r="EE40" s="63">
        <f t="shared" si="113"/>
        <v>1.5809086268504338</v>
      </c>
      <c r="EF40" s="63">
        <f t="shared" si="113"/>
        <v>1.1158926288879423</v>
      </c>
      <c r="EG40" s="63">
        <f t="shared" si="113"/>
        <v>2.2456359102244394</v>
      </c>
      <c r="EH40" s="63">
        <f t="shared" si="113"/>
        <v>1.6190220311660397</v>
      </c>
      <c r="EI40" s="63">
        <f t="shared" si="113"/>
        <v>1.410276073619632</v>
      </c>
      <c r="EJ40" s="63">
        <f t="shared" si="113"/>
        <v>0.38630705394190873</v>
      </c>
      <c r="EK40" s="63">
        <f t="shared" si="113"/>
        <v>1.3033530571992109</v>
      </c>
      <c r="EL40" s="63">
        <f t="shared" si="113"/>
        <v>0.81871804954777827</v>
      </c>
      <c r="EM40" s="63">
        <f t="shared" si="113"/>
        <v>1.6228269085411942</v>
      </c>
      <c r="EN40" s="63">
        <f t="shared" si="113"/>
        <v>1.2042314335060449</v>
      </c>
      <c r="EO40" s="20"/>
      <c r="EP40" s="63">
        <f t="shared" ref="EP40:EY40" si="114">EP30/EP31</f>
        <v>9.4566623544631301E-2</v>
      </c>
      <c r="EQ40" s="63">
        <f t="shared" si="114"/>
        <v>2.290854572713643E-2</v>
      </c>
      <c r="ER40" s="63">
        <f t="shared" si="114"/>
        <v>2.1374490390215491E-2</v>
      </c>
      <c r="ES40" s="63">
        <f t="shared" si="114"/>
        <v>3.4219269102990037E-2</v>
      </c>
      <c r="ET40" s="63">
        <f t="shared" si="114"/>
        <v>4.0245775729646702E-2</v>
      </c>
      <c r="EU40" s="63">
        <f t="shared" si="114"/>
        <v>2.3114754098360654E-2</v>
      </c>
      <c r="EV40" s="63">
        <f t="shared" si="114"/>
        <v>0.24655647382920109</v>
      </c>
      <c r="EW40" s="63">
        <f t="shared" si="114"/>
        <v>2.0901994796183865E-2</v>
      </c>
      <c r="EX40" s="63">
        <f t="shared" si="114"/>
        <v>3.7215909090909091E-2</v>
      </c>
      <c r="EY40" s="63">
        <f t="shared" si="114"/>
        <v>2.3717059639389738E-2</v>
      </c>
      <c r="EZ40" s="71"/>
      <c r="FA40" s="63">
        <f t="shared" ref="FA40:FG40" si="115">FA30/FA31</f>
        <v>3.168274383708467</v>
      </c>
      <c r="FB40" s="63">
        <f t="shared" si="115"/>
        <v>3.0171945701357465</v>
      </c>
      <c r="FC40" s="63">
        <f t="shared" si="115"/>
        <v>2.5166666666666666</v>
      </c>
      <c r="FD40" s="63">
        <f t="shared" si="115"/>
        <v>2.8157051282051282</v>
      </c>
      <c r="FE40" s="63">
        <f t="shared" si="115"/>
        <v>1.12744140625</v>
      </c>
      <c r="FF40" s="63">
        <f t="shared" si="115"/>
        <v>0.19169859514687099</v>
      </c>
      <c r="FG40" s="63">
        <f t="shared" si="115"/>
        <v>3.732895970009372</v>
      </c>
      <c r="FH40" s="71"/>
      <c r="FI40" s="63">
        <f t="shared" ref="FI40:FS40" si="116">FI30/FI31</f>
        <v>3.7080200501253131</v>
      </c>
      <c r="FJ40" s="63">
        <f t="shared" si="116"/>
        <v>0.8588709677419355</v>
      </c>
      <c r="FK40" s="63">
        <f t="shared" si="116"/>
        <v>3.2820512820512824</v>
      </c>
      <c r="FL40" s="63">
        <f t="shared" si="116"/>
        <v>3.3357879234167891</v>
      </c>
      <c r="FM40" s="63">
        <f t="shared" si="116"/>
        <v>1.7205284552845528</v>
      </c>
      <c r="FN40" s="63">
        <f t="shared" si="116"/>
        <v>3.3308900523560205</v>
      </c>
      <c r="FO40" s="63"/>
      <c r="FP40" s="63">
        <f t="shared" si="116"/>
        <v>3.3986486486486482</v>
      </c>
      <c r="FQ40" s="63">
        <f t="shared" si="116"/>
        <v>3.7018284106891701</v>
      </c>
      <c r="FR40" s="63">
        <f t="shared" si="116"/>
        <v>2.408560311284047</v>
      </c>
      <c r="FS40" s="63">
        <f t="shared" si="116"/>
        <v>2.5186335403726705</v>
      </c>
      <c r="FT40" s="69"/>
    </row>
    <row r="41" spans="1:176" x14ac:dyDescent="0.3">
      <c r="A41" s="73" t="s">
        <v>288</v>
      </c>
      <c r="B41" s="63">
        <f t="shared" ref="B41:J41" si="117">B13/B14</f>
        <v>5.8438499563826696</v>
      </c>
      <c r="C41" s="63">
        <f t="shared" si="117"/>
        <v>6.6274150776613219</v>
      </c>
      <c r="D41" s="63">
        <f t="shared" si="117"/>
        <v>5.6330583382439601</v>
      </c>
      <c r="E41" s="63">
        <f t="shared" si="117"/>
        <v>5.8729486807770366</v>
      </c>
      <c r="F41" s="63">
        <f t="shared" si="117"/>
        <v>6.7786153846153852</v>
      </c>
      <c r="G41" s="63">
        <f t="shared" si="117"/>
        <v>6.0670963961324338</v>
      </c>
      <c r="H41" s="63">
        <f t="shared" si="117"/>
        <v>5.6501352569882775</v>
      </c>
      <c r="I41" s="63">
        <f t="shared" si="117"/>
        <v>6.2910443248473111</v>
      </c>
      <c r="J41" s="63">
        <f t="shared" si="117"/>
        <v>7.0536071820706567</v>
      </c>
      <c r="K41" s="15"/>
      <c r="L41" s="63">
        <f t="shared" ref="L41:U41" si="118">L13/L14</f>
        <v>8.4434890330102749E-2</v>
      </c>
      <c r="M41" s="63">
        <f t="shared" si="118"/>
        <v>3.8049148306200251E-2</v>
      </c>
      <c r="N41" s="63">
        <f t="shared" si="118"/>
        <v>2.5334499627433827E-2</v>
      </c>
      <c r="O41" s="63">
        <f t="shared" si="118"/>
        <v>7.4890512985020502E-2</v>
      </c>
      <c r="P41" s="63">
        <f t="shared" si="118"/>
        <v>6.3467384262719889E-2</v>
      </c>
      <c r="Q41" s="63">
        <f t="shared" si="118"/>
        <v>4.3129914176562006E-2</v>
      </c>
      <c r="R41" s="63">
        <f t="shared" si="118"/>
        <v>4.5147437916647923E-2</v>
      </c>
      <c r="S41" s="63">
        <f t="shared" si="118"/>
        <v>5.7848915805980644E-2</v>
      </c>
      <c r="T41" s="63">
        <f t="shared" si="118"/>
        <v>5.459594451789615E-2</v>
      </c>
      <c r="U41" s="63">
        <f t="shared" si="118"/>
        <v>5.0786281992076417E-2</v>
      </c>
      <c r="V41" s="15"/>
      <c r="W41" s="63">
        <f t="shared" ref="W41:AD41" si="119">W13/W14</f>
        <v>0.52914488006347782</v>
      </c>
      <c r="X41" s="63">
        <f t="shared" si="119"/>
        <v>0.44495487770019199</v>
      </c>
      <c r="Y41" s="63">
        <f t="shared" si="119"/>
        <v>0.60655690100763715</v>
      </c>
      <c r="Z41" s="63">
        <f t="shared" si="119"/>
        <v>0.42596680392240099</v>
      </c>
      <c r="AA41" s="63">
        <f t="shared" si="119"/>
        <v>0.75338857840303208</v>
      </c>
      <c r="AB41" s="63">
        <f t="shared" si="119"/>
        <v>0.43008132994160009</v>
      </c>
      <c r="AC41" s="63">
        <f t="shared" si="119"/>
        <v>0.83841016040074889</v>
      </c>
      <c r="AD41" s="63">
        <f t="shared" si="119"/>
        <v>0.67859203693017889</v>
      </c>
      <c r="AE41" s="15"/>
      <c r="AF41" s="63">
        <f t="shared" ref="AF41:AM41" si="120">AF13/AF14</f>
        <v>0.20814760029584026</v>
      </c>
      <c r="AG41" s="63">
        <f t="shared" si="120"/>
        <v>0.26175871585061644</v>
      </c>
      <c r="AH41" s="63">
        <f t="shared" si="120"/>
        <v>0.25951588819322557</v>
      </c>
      <c r="AI41" s="63">
        <f t="shared" si="120"/>
        <v>0.38140690634429175</v>
      </c>
      <c r="AJ41" s="63">
        <f t="shared" si="120"/>
        <v>0.24148119853048566</v>
      </c>
      <c r="AK41" s="63">
        <f t="shared" si="120"/>
        <v>0.41148746951906723</v>
      </c>
      <c r="AL41" s="63">
        <f t="shared" si="120"/>
        <v>0.22192513368983957</v>
      </c>
      <c r="AM41" s="63">
        <f t="shared" si="120"/>
        <v>0.16884268214055445</v>
      </c>
      <c r="AN41" s="15"/>
      <c r="AO41" s="63">
        <f t="shared" ref="AO41:AZ41" si="121">AO13/AO14</f>
        <v>0.3717968719528843</v>
      </c>
      <c r="AP41" s="63">
        <f t="shared" si="121"/>
        <v>0.59502659273509106</v>
      </c>
      <c r="AQ41" s="63">
        <f t="shared" si="121"/>
        <v>0.46095649258110483</v>
      </c>
      <c r="AR41" s="63">
        <f t="shared" si="121"/>
        <v>1.3458224053952792</v>
      </c>
      <c r="AS41" s="63">
        <f t="shared" si="121"/>
        <v>1.2801973621785747</v>
      </c>
      <c r="AT41" s="63">
        <f t="shared" si="121"/>
        <v>0.45474579969452322</v>
      </c>
      <c r="AU41" s="63">
        <f t="shared" si="121"/>
        <v>0.50478647916397879</v>
      </c>
      <c r="AV41" s="63">
        <f t="shared" si="121"/>
        <v>1.1802715039421423</v>
      </c>
      <c r="AW41" s="63">
        <f t="shared" si="121"/>
        <v>1.5426405065270068</v>
      </c>
      <c r="AX41" s="63">
        <f t="shared" si="121"/>
        <v>0.44029818496110634</v>
      </c>
      <c r="AY41" s="63">
        <f t="shared" si="121"/>
        <v>1.5093582887700534</v>
      </c>
      <c r="AZ41" s="63">
        <f t="shared" si="121"/>
        <v>0.60436273625041903</v>
      </c>
      <c r="BA41" s="71"/>
      <c r="BB41" s="63">
        <f t="shared" ref="BB41:BK41" si="122">BB13/BB14</f>
        <v>0.24323105349686466</v>
      </c>
      <c r="BC41" s="63">
        <f t="shared" si="122"/>
        <v>0.14293693886100589</v>
      </c>
      <c r="BD41" s="63">
        <f t="shared" si="122"/>
        <v>0.23018152051038837</v>
      </c>
      <c r="BE41" s="63">
        <f t="shared" si="122"/>
        <v>0.21964789902009632</v>
      </c>
      <c r="BF41" s="63">
        <f t="shared" si="122"/>
        <v>9.0869119155796568E-2</v>
      </c>
      <c r="BG41" s="63">
        <f t="shared" si="122"/>
        <v>0.20204626944070159</v>
      </c>
      <c r="BH41" s="63">
        <f t="shared" si="122"/>
        <v>0.22411867019245729</v>
      </c>
      <c r="BI41" s="63">
        <f t="shared" si="122"/>
        <v>0.35013545321312789</v>
      </c>
      <c r="BJ41" s="63">
        <f t="shared" si="122"/>
        <v>0.20322154798486849</v>
      </c>
      <c r="BK41" s="63">
        <f t="shared" si="122"/>
        <v>0.19160221791895699</v>
      </c>
      <c r="BL41" s="15"/>
      <c r="BM41" s="63">
        <f t="shared" ref="BM41:CN41" si="123">BM13/BM14</f>
        <v>0.11946741881647258</v>
      </c>
      <c r="BN41" s="63">
        <f t="shared" si="123"/>
        <v>0.12807712471602492</v>
      </c>
      <c r="BO41" s="63">
        <f t="shared" si="123"/>
        <v>9.0482636494436358E-2</v>
      </c>
      <c r="BP41" s="63">
        <f t="shared" si="123"/>
        <v>0.13919887381622728</v>
      </c>
      <c r="BQ41" s="63">
        <f t="shared" si="123"/>
        <v>0.13016481728885596</v>
      </c>
      <c r="BR41" s="63">
        <f t="shared" si="123"/>
        <v>9.7075841385261791E-2</v>
      </c>
      <c r="BS41" s="63">
        <f t="shared" si="123"/>
        <v>9.9669376592237374E-2</v>
      </c>
      <c r="BT41" s="63">
        <f t="shared" si="123"/>
        <v>9.2024698263806715E-2</v>
      </c>
      <c r="BU41" s="63">
        <f t="shared" si="123"/>
        <v>7.4073944646351697E-2</v>
      </c>
      <c r="BV41" s="63">
        <f t="shared" si="123"/>
        <v>9.6730119133144402E-2</v>
      </c>
      <c r="BW41" s="63">
        <f t="shared" si="123"/>
        <v>8.5526526302316663E-2</v>
      </c>
      <c r="BX41" s="63">
        <f t="shared" si="123"/>
        <v>0.12932218781288565</v>
      </c>
      <c r="BY41" s="63">
        <f t="shared" si="123"/>
        <v>0.13100461087047646</v>
      </c>
      <c r="BZ41" s="63">
        <f t="shared" si="123"/>
        <v>9.4646876758581883E-2</v>
      </c>
      <c r="CA41" s="63">
        <f t="shared" si="123"/>
        <v>0.10580657227411246</v>
      </c>
      <c r="CB41" s="63">
        <f t="shared" si="123"/>
        <v>0.12408833349339872</v>
      </c>
      <c r="CC41" s="63">
        <f t="shared" si="123"/>
        <v>8.9634081610988167E-2</v>
      </c>
      <c r="CD41" s="63">
        <f t="shared" si="123"/>
        <v>0.12957774076614087</v>
      </c>
      <c r="CE41" s="63">
        <f t="shared" si="123"/>
        <v>0.1149413906720133</v>
      </c>
      <c r="CF41" s="63">
        <f t="shared" si="123"/>
        <v>0.10878817149797727</v>
      </c>
      <c r="CG41" s="63">
        <f t="shared" si="123"/>
        <v>0.11483605041350702</v>
      </c>
      <c r="CH41" s="63">
        <f t="shared" si="123"/>
        <v>0.14835577168415207</v>
      </c>
      <c r="CI41" s="63">
        <f t="shared" si="123"/>
        <v>0.10566962784593191</v>
      </c>
      <c r="CJ41" s="63">
        <f t="shared" si="123"/>
        <v>0.10119028809185232</v>
      </c>
      <c r="CK41" s="63">
        <f t="shared" si="123"/>
        <v>0.21027281987687674</v>
      </c>
      <c r="CL41" s="63">
        <f t="shared" si="123"/>
        <v>0.1010383203304268</v>
      </c>
      <c r="CM41" s="63">
        <f t="shared" si="123"/>
        <v>0.18192037727571836</v>
      </c>
      <c r="CN41" s="63">
        <f t="shared" si="123"/>
        <v>9.2022259821804064E-2</v>
      </c>
      <c r="CO41" s="72"/>
      <c r="CP41" s="63">
        <f t="shared" ref="CP41:DE41" si="124">CP13/CP14</f>
        <v>0.14326242011446652</v>
      </c>
      <c r="CQ41" s="63">
        <f t="shared" si="124"/>
        <v>0.14768749955807589</v>
      </c>
      <c r="CR41" s="63">
        <f t="shared" si="124"/>
        <v>0.10572941501242253</v>
      </c>
      <c r="CS41" s="63">
        <f t="shared" si="124"/>
        <v>0.13677610955287905</v>
      </c>
      <c r="CT41" s="63">
        <f t="shared" si="124"/>
        <v>0.17128516948831285</v>
      </c>
      <c r="CU41" s="63">
        <f t="shared" si="124"/>
        <v>0.22300228842430081</v>
      </c>
      <c r="CV41" s="63">
        <f t="shared" si="124"/>
        <v>0.3143849138811356</v>
      </c>
      <c r="CW41" s="63">
        <f t="shared" si="124"/>
        <v>0.11709008539943425</v>
      </c>
      <c r="CX41" s="63">
        <f t="shared" si="124"/>
        <v>0.15413963610319134</v>
      </c>
      <c r="CY41" s="63">
        <f t="shared" si="124"/>
        <v>0.13133346911460908</v>
      </c>
      <c r="CZ41" s="63">
        <f t="shared" si="124"/>
        <v>0.14848664198312528</v>
      </c>
      <c r="DA41" s="63">
        <f t="shared" si="124"/>
        <v>0.11379595102660504</v>
      </c>
      <c r="DB41" s="63">
        <f t="shared" si="124"/>
        <v>0.12376360929223378</v>
      </c>
      <c r="DC41" s="63">
        <f t="shared" si="124"/>
        <v>0.28702926315468102</v>
      </c>
      <c r="DD41" s="63">
        <f t="shared" si="124"/>
        <v>9.2858289477680267E-2</v>
      </c>
      <c r="DE41" s="63">
        <f t="shared" si="124"/>
        <v>0.13344778956404438</v>
      </c>
      <c r="DF41" s="71"/>
      <c r="DG41" s="63">
        <f t="shared" ref="DG41:DS41" si="125">DG13/DG14</f>
        <v>0.11681206565133816</v>
      </c>
      <c r="DH41" s="63">
        <f t="shared" si="125"/>
        <v>0.70784991759040816</v>
      </c>
      <c r="DI41" s="63">
        <f t="shared" si="125"/>
        <v>0.25206028259145236</v>
      </c>
      <c r="DJ41" s="63">
        <f t="shared" si="125"/>
        <v>0.12167863096655666</v>
      </c>
      <c r="DK41" s="63">
        <f t="shared" si="125"/>
        <v>0.17486934129729237</v>
      </c>
      <c r="DL41" s="63">
        <f t="shared" si="125"/>
        <v>0.21298002905653013</v>
      </c>
      <c r="DM41" s="63">
        <f t="shared" si="125"/>
        <v>5.7158103741105019E-2</v>
      </c>
      <c r="DN41" s="63">
        <f t="shared" si="125"/>
        <v>0.21758062972533257</v>
      </c>
      <c r="DO41" s="63">
        <f t="shared" si="125"/>
        <v>0.1834069834830484</v>
      </c>
      <c r="DP41" s="63">
        <f t="shared" si="125"/>
        <v>0.12972605533274423</v>
      </c>
      <c r="DQ41" s="63">
        <f t="shared" si="125"/>
        <v>0.24218529328688448</v>
      </c>
      <c r="DR41" s="63">
        <f t="shared" si="125"/>
        <v>0.19294631414059907</v>
      </c>
      <c r="DS41" s="63">
        <f t="shared" si="125"/>
        <v>0.14534950563347895</v>
      </c>
      <c r="DT41" s="20"/>
      <c r="DU41" s="63">
        <f t="shared" ref="DU41:EN41" si="126">DU13/DU14</f>
        <v>7.2185005415379672E-2</v>
      </c>
      <c r="DV41" s="63">
        <f t="shared" si="126"/>
        <v>5.2495484531358327E-2</v>
      </c>
      <c r="DW41" s="63">
        <f t="shared" si="126"/>
        <v>5.9100731157076453E-2</v>
      </c>
      <c r="DX41" s="63">
        <f t="shared" si="126"/>
        <v>7.9137871086959063E-2</v>
      </c>
      <c r="DY41" s="63">
        <f t="shared" si="126"/>
        <v>7.6991691513953561E-2</v>
      </c>
      <c r="DZ41" s="63">
        <f t="shared" si="126"/>
        <v>7.0229351524853795E-2</v>
      </c>
      <c r="EA41" s="63">
        <f t="shared" si="126"/>
        <v>6.5995881097526798E-2</v>
      </c>
      <c r="EB41" s="63">
        <f t="shared" si="126"/>
        <v>5.948396740568284E-2</v>
      </c>
      <c r="EC41" s="63">
        <f t="shared" si="126"/>
        <v>6.6372698817700373E-2</v>
      </c>
      <c r="ED41" s="63">
        <f t="shared" si="126"/>
        <v>5.6754665593760641E-2</v>
      </c>
      <c r="EE41" s="63">
        <f t="shared" si="126"/>
        <v>6.4677676361954137E-2</v>
      </c>
      <c r="EF41" s="63">
        <f t="shared" si="126"/>
        <v>6.388518405289273E-2</v>
      </c>
      <c r="EG41" s="63">
        <f t="shared" si="126"/>
        <v>6.804178436688342E-2</v>
      </c>
      <c r="EH41" s="63">
        <f t="shared" si="126"/>
        <v>7.5847682038884021E-2</v>
      </c>
      <c r="EI41" s="63">
        <f t="shared" si="126"/>
        <v>5.707745555444034E-2</v>
      </c>
      <c r="EJ41" s="63">
        <f t="shared" si="126"/>
        <v>7.2576021012133771E-2</v>
      </c>
      <c r="EK41" s="63">
        <f t="shared" si="126"/>
        <v>6.1003575096941653E-2</v>
      </c>
      <c r="EL41" s="63">
        <f t="shared" si="126"/>
        <v>6.2603411936518721E-2</v>
      </c>
      <c r="EM41" s="63">
        <f t="shared" si="126"/>
        <v>7.7008421268713254E-2</v>
      </c>
      <c r="EN41" s="63">
        <f t="shared" si="126"/>
        <v>5.8215579744014478E-2</v>
      </c>
      <c r="EO41" s="20"/>
      <c r="EP41" s="63">
        <f t="shared" ref="EP41:EY41" si="127">EP13/EP14</f>
        <v>0.18463679976137407</v>
      </c>
      <c r="EQ41" s="63">
        <f t="shared" si="127"/>
        <v>0.170132686909926</v>
      </c>
      <c r="ER41" s="63">
        <f t="shared" si="127"/>
        <v>0.18069902858262649</v>
      </c>
      <c r="ES41" s="63">
        <f t="shared" si="127"/>
        <v>0.3074913499985043</v>
      </c>
      <c r="ET41" s="63">
        <f t="shared" si="127"/>
        <v>0.22042736496060764</v>
      </c>
      <c r="EU41" s="63">
        <f t="shared" si="127"/>
        <v>0.28334172118772016</v>
      </c>
      <c r="EV41" s="63">
        <f t="shared" si="127"/>
        <v>0.16406308739582309</v>
      </c>
      <c r="EW41" s="63">
        <f t="shared" si="127"/>
        <v>0.16937235728578334</v>
      </c>
      <c r="EX41" s="63">
        <f t="shared" si="127"/>
        <v>0.12967381815295892</v>
      </c>
      <c r="EY41" s="63">
        <f t="shared" si="127"/>
        <v>0.17833599955869373</v>
      </c>
      <c r="EZ41" s="71"/>
      <c r="FA41" s="63">
        <f t="shared" ref="FA41:FG41" si="128">FA13/FA14</f>
        <v>7.4698578454809261E-2</v>
      </c>
      <c r="FB41" s="63">
        <f t="shared" si="128"/>
        <v>7.0497144136153003E-2</v>
      </c>
      <c r="FC41" s="63">
        <f t="shared" si="128"/>
        <v>6.9975323447337465E-2</v>
      </c>
      <c r="FD41" s="63">
        <f t="shared" si="128"/>
        <v>8.2960267104684002E-2</v>
      </c>
      <c r="FE41" s="63">
        <f t="shared" si="128"/>
        <v>7.503737608390644E-2</v>
      </c>
      <c r="FF41" s="63">
        <f t="shared" si="128"/>
        <v>8.2001507159005282E-2</v>
      </c>
      <c r="FG41" s="63">
        <f t="shared" si="128"/>
        <v>7.1729530641366807E-2</v>
      </c>
      <c r="FH41" s="71"/>
      <c r="FI41" s="63">
        <f t="shared" ref="FI41:FS41" si="129">FI13/FI14</f>
        <v>6.726457399103139E-2</v>
      </c>
      <c r="FJ41" s="63">
        <f t="shared" si="129"/>
        <v>6.4061654293261813E-2</v>
      </c>
      <c r="FK41" s="63">
        <f t="shared" si="129"/>
        <v>5.8711876453864047E-2</v>
      </c>
      <c r="FL41" s="63">
        <f t="shared" si="129"/>
        <v>7.222009742743267E-2</v>
      </c>
      <c r="FM41" s="63">
        <f t="shared" si="129"/>
        <v>7.2388378820274171E-2</v>
      </c>
      <c r="FN41" s="63">
        <f t="shared" si="129"/>
        <v>5.6848038280321152E-2</v>
      </c>
      <c r="FO41" s="63">
        <f t="shared" si="129"/>
        <v>0.13515287641764601</v>
      </c>
      <c r="FP41" s="63">
        <f t="shared" si="129"/>
        <v>5.5875530275345968E-2</v>
      </c>
      <c r="FQ41" s="63">
        <f t="shared" si="129"/>
        <v>5.4207590683692033E-2</v>
      </c>
      <c r="FR41" s="63">
        <f t="shared" si="129"/>
        <v>5.417307855889017E-2</v>
      </c>
      <c r="FS41" s="63">
        <f t="shared" si="129"/>
        <v>5.5088526204064049E-2</v>
      </c>
      <c r="FT41" s="69"/>
    </row>
    <row r="43" spans="1:176" x14ac:dyDescent="0.3">
      <c r="A43" s="136" t="s">
        <v>731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1"/>
  <sheetViews>
    <sheetView zoomScale="83" zoomScaleNormal="83" workbookViewId="0">
      <pane xSplit="3" ySplit="2" topLeftCell="D294" activePane="bottomRight" state="frozen"/>
      <selection pane="topRight" activeCell="D1" sqref="D1"/>
      <selection pane="bottomLeft" activeCell="A3" sqref="A3"/>
      <selection pane="bottomRight" activeCell="B2" sqref="B2"/>
    </sheetView>
  </sheetViews>
  <sheetFormatPr baseColWidth="10" defaultRowHeight="14.4" x14ac:dyDescent="0.3"/>
  <cols>
    <col min="1" max="1" width="16.33203125" style="49" customWidth="1"/>
    <col min="2" max="2" width="19.33203125" customWidth="1"/>
    <col min="3" max="3" width="21.33203125" customWidth="1"/>
  </cols>
  <sheetData>
    <row r="1" spans="1:16" x14ac:dyDescent="0.3">
      <c r="B1" s="35" t="s">
        <v>733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</row>
    <row r="2" spans="1:16" ht="15" x14ac:dyDescent="0.35">
      <c r="A2" s="37" t="s">
        <v>45</v>
      </c>
      <c r="B2" s="38" t="s">
        <v>46</v>
      </c>
      <c r="C2" s="38" t="s">
        <v>610</v>
      </c>
      <c r="D2" s="39" t="s">
        <v>47</v>
      </c>
      <c r="E2" s="39" t="s">
        <v>48</v>
      </c>
      <c r="F2" s="39" t="s">
        <v>49</v>
      </c>
      <c r="G2" s="39" t="s">
        <v>50</v>
      </c>
      <c r="H2" s="39" t="s">
        <v>51</v>
      </c>
      <c r="I2" s="39" t="s">
        <v>52</v>
      </c>
      <c r="J2" s="39" t="s">
        <v>53</v>
      </c>
      <c r="K2" s="39" t="s">
        <v>54</v>
      </c>
      <c r="L2" s="39" t="s">
        <v>55</v>
      </c>
      <c r="M2" s="39" t="s">
        <v>56</v>
      </c>
      <c r="N2" s="39" t="s">
        <v>57</v>
      </c>
      <c r="O2" s="39" t="s">
        <v>58</v>
      </c>
      <c r="P2" s="39" t="s">
        <v>59</v>
      </c>
    </row>
    <row r="3" spans="1:16" x14ac:dyDescent="0.3">
      <c r="A3" s="40" t="s">
        <v>60</v>
      </c>
      <c r="B3" s="41" t="s">
        <v>61</v>
      </c>
      <c r="C3" s="41" t="s">
        <v>412</v>
      </c>
      <c r="D3" s="42">
        <v>0.30199999999999999</v>
      </c>
      <c r="E3" s="42">
        <v>30.583200000000001</v>
      </c>
      <c r="F3" s="42" t="s">
        <v>62</v>
      </c>
      <c r="G3" s="42">
        <v>13.1264</v>
      </c>
      <c r="H3" s="43">
        <v>34.846132689471816</v>
      </c>
      <c r="I3" s="42" t="s">
        <v>62</v>
      </c>
      <c r="J3" s="42">
        <v>0.37240000000000001</v>
      </c>
      <c r="K3" s="42">
        <v>0.34920000000000001</v>
      </c>
      <c r="L3" s="43">
        <v>15.502767310528199</v>
      </c>
      <c r="M3" s="42">
        <v>2.1520000000000001</v>
      </c>
      <c r="N3" s="42">
        <v>0.45889999999999997</v>
      </c>
      <c r="O3" s="42">
        <v>5.1691000000000003</v>
      </c>
      <c r="P3" s="44">
        <f t="shared" ref="P3:P11" si="0">SUM(D3:O3)</f>
        <v>102.86210000000001</v>
      </c>
    </row>
    <row r="4" spans="1:16" x14ac:dyDescent="0.3">
      <c r="A4" s="40" t="s">
        <v>60</v>
      </c>
      <c r="B4" s="41" t="s">
        <v>63</v>
      </c>
      <c r="C4" s="41" t="s">
        <v>411</v>
      </c>
      <c r="D4" s="42">
        <v>1.1845000000000001</v>
      </c>
      <c r="E4" s="42">
        <v>30.015699999999999</v>
      </c>
      <c r="F4" s="42" t="s">
        <v>62</v>
      </c>
      <c r="G4" s="42">
        <v>11.3393</v>
      </c>
      <c r="H4" s="43">
        <v>30.370602132231959</v>
      </c>
      <c r="I4" s="42">
        <v>7.1193999999999997</v>
      </c>
      <c r="J4" s="42">
        <v>0.14560000000000001</v>
      </c>
      <c r="K4" s="42">
        <v>0.73829999999999996</v>
      </c>
      <c r="L4" s="43">
        <v>14.335897867768045</v>
      </c>
      <c r="M4" s="42">
        <v>2.2336999999999998</v>
      </c>
      <c r="N4" s="42">
        <v>0.63029999999999997</v>
      </c>
      <c r="O4" s="42">
        <v>4.5713999999999997</v>
      </c>
      <c r="P4" s="44">
        <f t="shared" si="0"/>
        <v>102.68469999999999</v>
      </c>
    </row>
    <row r="5" spans="1:16" x14ac:dyDescent="0.3">
      <c r="A5" s="40" t="s">
        <v>60</v>
      </c>
      <c r="B5" s="41" t="s">
        <v>64</v>
      </c>
      <c r="C5" s="41" t="s">
        <v>411</v>
      </c>
      <c r="D5" s="42">
        <v>1.4075</v>
      </c>
      <c r="E5" s="42">
        <v>30.2029</v>
      </c>
      <c r="F5" s="42" t="s">
        <v>62</v>
      </c>
      <c r="G5" s="42">
        <v>12.774900000000001</v>
      </c>
      <c r="H5" s="43">
        <v>30.665303437248522</v>
      </c>
      <c r="I5" s="42">
        <v>9.6098999999999997</v>
      </c>
      <c r="J5" s="42">
        <v>0.1159</v>
      </c>
      <c r="K5" s="42">
        <v>1.0165999999999999</v>
      </c>
      <c r="L5" s="43">
        <v>11.563596562751474</v>
      </c>
      <c r="M5" s="42">
        <v>1.5158</v>
      </c>
      <c r="N5" s="42" t="s">
        <v>62</v>
      </c>
      <c r="O5" s="42">
        <v>4.2668999999999997</v>
      </c>
      <c r="P5" s="44">
        <f t="shared" si="0"/>
        <v>103.13929999999999</v>
      </c>
    </row>
    <row r="6" spans="1:16" x14ac:dyDescent="0.3">
      <c r="A6" s="40" t="s">
        <v>60</v>
      </c>
      <c r="B6" s="41" t="s">
        <v>65</v>
      </c>
      <c r="C6" s="41" t="s">
        <v>410</v>
      </c>
      <c r="D6" s="42">
        <v>1.1435</v>
      </c>
      <c r="E6" s="42">
        <v>28.762699999999999</v>
      </c>
      <c r="F6" s="42" t="s">
        <v>62</v>
      </c>
      <c r="G6" s="42">
        <v>13.7013</v>
      </c>
      <c r="H6" s="43">
        <v>32.458330900539785</v>
      </c>
      <c r="I6" s="42">
        <v>5.9398999999999997</v>
      </c>
      <c r="J6" s="42">
        <v>0.37319999999999998</v>
      </c>
      <c r="K6" s="42">
        <v>0.63449999999999995</v>
      </c>
      <c r="L6" s="43">
        <v>11.994269099460217</v>
      </c>
      <c r="M6" s="42">
        <v>1.6706000000000001</v>
      </c>
      <c r="N6" s="42">
        <v>0.34179999999999999</v>
      </c>
      <c r="O6" s="42">
        <v>4.6192000000000002</v>
      </c>
      <c r="P6" s="44">
        <f t="shared" si="0"/>
        <v>101.63930000000001</v>
      </c>
    </row>
    <row r="7" spans="1:16" x14ac:dyDescent="0.3">
      <c r="A7" s="40" t="s">
        <v>60</v>
      </c>
      <c r="B7" s="41" t="s">
        <v>405</v>
      </c>
      <c r="C7" s="41" t="s">
        <v>410</v>
      </c>
      <c r="D7" s="42">
        <v>0.90429999999999999</v>
      </c>
      <c r="E7" s="42">
        <v>29.584499999999998</v>
      </c>
      <c r="F7" s="42" t="s">
        <v>62</v>
      </c>
      <c r="G7" s="42">
        <v>13.9024</v>
      </c>
      <c r="H7" s="43">
        <v>33.374421457817427</v>
      </c>
      <c r="I7" s="42">
        <v>4.6927000000000003</v>
      </c>
      <c r="J7" s="42">
        <v>0.38650000000000001</v>
      </c>
      <c r="K7" s="42">
        <v>0.57840000000000003</v>
      </c>
      <c r="L7" s="43">
        <v>12.339978542182578</v>
      </c>
      <c r="M7" s="42">
        <v>1.5884</v>
      </c>
      <c r="N7" s="42">
        <v>0.20760000000000001</v>
      </c>
      <c r="O7" s="42">
        <v>4.6302000000000003</v>
      </c>
      <c r="P7" s="44">
        <f t="shared" si="0"/>
        <v>102.18939999999999</v>
      </c>
    </row>
    <row r="8" spans="1:16" x14ac:dyDescent="0.3">
      <c r="A8" s="40" t="s">
        <v>60</v>
      </c>
      <c r="B8" s="41" t="s">
        <v>406</v>
      </c>
      <c r="C8" s="41" t="s">
        <v>410</v>
      </c>
      <c r="D8" s="42">
        <v>1.5771999999999999</v>
      </c>
      <c r="E8" s="42">
        <v>29.324999999999999</v>
      </c>
      <c r="F8" s="42" t="s">
        <v>62</v>
      </c>
      <c r="G8" s="42">
        <v>12.397600000000001</v>
      </c>
      <c r="H8" s="43">
        <v>30.021654142804138</v>
      </c>
      <c r="I8" s="42">
        <v>9.8932000000000002</v>
      </c>
      <c r="J8" s="42">
        <v>0.186</v>
      </c>
      <c r="K8" s="42">
        <v>1.0004</v>
      </c>
      <c r="L8" s="43">
        <v>11.63374585719586</v>
      </c>
      <c r="M8" s="42">
        <v>1.5583</v>
      </c>
      <c r="N8" s="42">
        <v>0.37869999999999998</v>
      </c>
      <c r="O8" s="42">
        <v>4.2721999999999998</v>
      </c>
      <c r="P8" s="44">
        <f t="shared" si="0"/>
        <v>102.244</v>
      </c>
    </row>
    <row r="9" spans="1:16" x14ac:dyDescent="0.3">
      <c r="A9" s="40" t="s">
        <v>60</v>
      </c>
      <c r="B9" s="41" t="s">
        <v>68</v>
      </c>
      <c r="C9" s="41" t="s">
        <v>409</v>
      </c>
      <c r="D9" s="42">
        <v>1.395</v>
      </c>
      <c r="E9" s="42">
        <v>29.8599</v>
      </c>
      <c r="F9" s="42" t="s">
        <v>62</v>
      </c>
      <c r="G9" s="42">
        <v>13.2803</v>
      </c>
      <c r="H9" s="43">
        <v>30.788648767002428</v>
      </c>
      <c r="I9" s="42">
        <v>8.2537000000000003</v>
      </c>
      <c r="J9" s="42">
        <v>0.1603</v>
      </c>
      <c r="K9" s="42">
        <v>0.99890000000000001</v>
      </c>
      <c r="L9" s="43">
        <v>11.591551232997576</v>
      </c>
      <c r="M9" s="42">
        <v>1.4345000000000001</v>
      </c>
      <c r="N9" s="42">
        <v>0.30840000000000001</v>
      </c>
      <c r="O9" s="42">
        <v>4.3628</v>
      </c>
      <c r="P9" s="44">
        <f t="shared" si="0"/>
        <v>102.43400000000003</v>
      </c>
    </row>
    <row r="10" spans="1:16" x14ac:dyDescent="0.3">
      <c r="A10" s="40" t="s">
        <v>60</v>
      </c>
      <c r="B10" s="41" t="s">
        <v>407</v>
      </c>
      <c r="C10" s="41" t="s">
        <v>409</v>
      </c>
      <c r="D10" s="42">
        <v>0.72450000000000003</v>
      </c>
      <c r="E10" s="42">
        <v>30.513400000000001</v>
      </c>
      <c r="F10" s="42" t="s">
        <v>62</v>
      </c>
      <c r="G10" s="42">
        <v>15.269500000000001</v>
      </c>
      <c r="H10" s="43">
        <v>33.759357337291419</v>
      </c>
      <c r="I10" s="42">
        <v>3.8871000000000002</v>
      </c>
      <c r="J10" s="42">
        <v>0.64359999999999995</v>
      </c>
      <c r="K10" s="42">
        <v>0.53149999999999997</v>
      </c>
      <c r="L10" s="43">
        <v>11.867842662708583</v>
      </c>
      <c r="M10" s="42">
        <v>1.3519000000000001</v>
      </c>
      <c r="N10" s="42">
        <v>0.26379999999999998</v>
      </c>
      <c r="O10" s="42">
        <v>4.7093999999999996</v>
      </c>
      <c r="P10" s="44">
        <f t="shared" si="0"/>
        <v>103.52190000000002</v>
      </c>
    </row>
    <row r="11" spans="1:16" x14ac:dyDescent="0.3">
      <c r="A11" s="40" t="s">
        <v>60</v>
      </c>
      <c r="B11" s="41" t="s">
        <v>408</v>
      </c>
      <c r="C11" s="41" t="s">
        <v>409</v>
      </c>
      <c r="D11" s="42">
        <v>1.4474</v>
      </c>
      <c r="E11" s="42">
        <v>29.227</v>
      </c>
      <c r="F11" s="42" t="s">
        <v>62</v>
      </c>
      <c r="G11" s="42">
        <v>12.6965</v>
      </c>
      <c r="H11" s="43">
        <v>30.644715438405214</v>
      </c>
      <c r="I11" s="42">
        <v>9.8073999999999995</v>
      </c>
      <c r="J11" s="42">
        <v>1.5E-3</v>
      </c>
      <c r="K11" s="42">
        <v>1.1676</v>
      </c>
      <c r="L11" s="43">
        <v>11.670984561594787</v>
      </c>
      <c r="M11" s="42">
        <v>1.4717</v>
      </c>
      <c r="N11" s="42">
        <v>0.2319</v>
      </c>
      <c r="O11" s="42">
        <v>4.3204000000000002</v>
      </c>
      <c r="P11" s="44">
        <f t="shared" si="0"/>
        <v>102.68709999999999</v>
      </c>
    </row>
    <row r="12" spans="1:16" x14ac:dyDescent="0.3">
      <c r="A12" s="40"/>
      <c r="B12" s="41"/>
      <c r="C12" s="41"/>
      <c r="D12" s="42"/>
      <c r="E12" s="42"/>
      <c r="F12" s="42"/>
      <c r="G12" s="42"/>
      <c r="H12" s="43"/>
      <c r="I12" s="42"/>
      <c r="J12" s="42"/>
      <c r="K12" s="42"/>
      <c r="L12" s="43"/>
      <c r="M12" s="42"/>
      <c r="N12" s="42"/>
      <c r="O12" s="42"/>
      <c r="P12" s="44"/>
    </row>
    <row r="13" spans="1:16" x14ac:dyDescent="0.3">
      <c r="A13" s="40" t="s">
        <v>71</v>
      </c>
      <c r="B13" s="41" t="s">
        <v>65</v>
      </c>
      <c r="C13" s="41" t="s">
        <v>410</v>
      </c>
      <c r="D13" s="42">
        <v>1.1446000000000001</v>
      </c>
      <c r="E13" s="42">
        <v>31.029399999999999</v>
      </c>
      <c r="F13" s="42" t="s">
        <v>62</v>
      </c>
      <c r="G13" s="42">
        <v>14.9968</v>
      </c>
      <c r="H13" s="43">
        <v>32.740369697541198</v>
      </c>
      <c r="I13" s="42">
        <v>6.4816000000000003</v>
      </c>
      <c r="J13" s="42">
        <v>1.55E-2</v>
      </c>
      <c r="K13" s="42">
        <v>0.59440000000000004</v>
      </c>
      <c r="L13" s="43">
        <v>11.422330302458807</v>
      </c>
      <c r="M13" s="42">
        <v>1.0658000000000001</v>
      </c>
      <c r="N13" s="42" t="s">
        <v>62</v>
      </c>
      <c r="O13" s="42">
        <v>4.5656999999999996</v>
      </c>
      <c r="P13" s="44">
        <f t="shared" ref="P13:P19" si="1">SUM(D13:O13)</f>
        <v>104.0565</v>
      </c>
    </row>
    <row r="14" spans="1:16" x14ac:dyDescent="0.3">
      <c r="A14" s="40" t="s">
        <v>71</v>
      </c>
      <c r="B14" s="41" t="s">
        <v>72</v>
      </c>
      <c r="C14" s="41" t="s">
        <v>410</v>
      </c>
      <c r="D14" s="42">
        <v>0.96260000000000001</v>
      </c>
      <c r="E14" s="42">
        <v>29.462299999999999</v>
      </c>
      <c r="F14" s="42" t="s">
        <v>62</v>
      </c>
      <c r="G14" s="42">
        <v>15.1313</v>
      </c>
      <c r="H14" s="43">
        <v>32.72617620531517</v>
      </c>
      <c r="I14" s="42">
        <v>5.5892999999999997</v>
      </c>
      <c r="J14" s="42">
        <v>0</v>
      </c>
      <c r="K14" s="42">
        <v>1.0966</v>
      </c>
      <c r="L14" s="43">
        <v>10.888423794684833</v>
      </c>
      <c r="M14" s="42">
        <v>1.0102</v>
      </c>
      <c r="N14" s="42" t="s">
        <v>62</v>
      </c>
      <c r="O14" s="42">
        <v>4.4505999999999997</v>
      </c>
      <c r="P14" s="44">
        <f t="shared" si="1"/>
        <v>101.31749999999998</v>
      </c>
    </row>
    <row r="15" spans="1:16" x14ac:dyDescent="0.3">
      <c r="A15" s="40" t="s">
        <v>71</v>
      </c>
      <c r="B15" s="41" t="s">
        <v>73</v>
      </c>
      <c r="C15" s="41" t="s">
        <v>410</v>
      </c>
      <c r="D15" s="42">
        <v>1.0253000000000001</v>
      </c>
      <c r="E15" s="42">
        <v>30.7257</v>
      </c>
      <c r="F15" s="42" t="s">
        <v>62</v>
      </c>
      <c r="G15" s="42">
        <v>15.135999999999999</v>
      </c>
      <c r="H15" s="43">
        <v>33.199096901591979</v>
      </c>
      <c r="I15" s="42">
        <v>5.7942</v>
      </c>
      <c r="J15" s="42">
        <v>0</v>
      </c>
      <c r="K15" s="42">
        <v>0.55369999999999997</v>
      </c>
      <c r="L15" s="43">
        <v>11.331703098408019</v>
      </c>
      <c r="M15" s="42">
        <v>1.0329999999999999</v>
      </c>
      <c r="N15" s="42" t="s">
        <v>62</v>
      </c>
      <c r="O15" s="42">
        <v>4.6093999999999999</v>
      </c>
      <c r="P15" s="44">
        <f t="shared" si="1"/>
        <v>103.4081</v>
      </c>
    </row>
    <row r="16" spans="1:16" x14ac:dyDescent="0.3">
      <c r="A16" s="40" t="s">
        <v>71</v>
      </c>
      <c r="B16" s="41" t="s">
        <v>74</v>
      </c>
      <c r="C16" s="41" t="s">
        <v>410</v>
      </c>
      <c r="D16" s="42">
        <v>1.1909000000000001</v>
      </c>
      <c r="E16" s="42">
        <v>30.7074</v>
      </c>
      <c r="F16" s="42" t="s">
        <v>62</v>
      </c>
      <c r="G16" s="42">
        <v>14.658200000000001</v>
      </c>
      <c r="H16" s="43">
        <v>32.403380226588979</v>
      </c>
      <c r="I16" s="42">
        <v>7.3705999999999996</v>
      </c>
      <c r="J16" s="42">
        <v>0</v>
      </c>
      <c r="K16" s="42">
        <v>0.67530000000000001</v>
      </c>
      <c r="L16" s="43">
        <v>11.336419773411025</v>
      </c>
      <c r="M16" s="42">
        <v>1.0822000000000001</v>
      </c>
      <c r="N16" s="42" t="s">
        <v>62</v>
      </c>
      <c r="O16" s="42">
        <v>4.5083000000000002</v>
      </c>
      <c r="P16" s="44">
        <f t="shared" si="1"/>
        <v>103.9327</v>
      </c>
    </row>
    <row r="17" spans="1:16" x14ac:dyDescent="0.3">
      <c r="A17" s="40" t="s">
        <v>71</v>
      </c>
      <c r="B17" s="41" t="s">
        <v>75</v>
      </c>
      <c r="C17" s="41" t="s">
        <v>413</v>
      </c>
      <c r="D17" s="42">
        <v>0.1358</v>
      </c>
      <c r="E17" s="42">
        <v>31.029299999999999</v>
      </c>
      <c r="F17" s="42" t="s">
        <v>62</v>
      </c>
      <c r="G17" s="42">
        <v>16.901199999999999</v>
      </c>
      <c r="H17" s="43">
        <v>35.91152628519977</v>
      </c>
      <c r="I17" s="42" t="s">
        <v>62</v>
      </c>
      <c r="J17" s="42">
        <v>6.5000000000000002E-2</v>
      </c>
      <c r="K17" s="42">
        <v>0.24210000000000001</v>
      </c>
      <c r="L17" s="43">
        <v>11.690373714800227</v>
      </c>
      <c r="M17" s="42">
        <v>2.1707000000000001</v>
      </c>
      <c r="N17" s="42">
        <v>0.58720000000000006</v>
      </c>
      <c r="O17" s="42">
        <v>4.8436000000000003</v>
      </c>
      <c r="P17" s="44">
        <f t="shared" si="1"/>
        <v>103.57679999999998</v>
      </c>
    </row>
    <row r="18" spans="1:16" x14ac:dyDescent="0.3">
      <c r="A18" s="40" t="s">
        <v>71</v>
      </c>
      <c r="B18" s="41" t="s">
        <v>76</v>
      </c>
      <c r="C18" s="41" t="s">
        <v>410</v>
      </c>
      <c r="D18" s="42">
        <v>1.0563</v>
      </c>
      <c r="E18" s="42">
        <v>30.817799999999998</v>
      </c>
      <c r="F18" s="42" t="s">
        <v>62</v>
      </c>
      <c r="G18" s="42">
        <v>15.3942</v>
      </c>
      <c r="H18" s="43">
        <v>33.463753896012733</v>
      </c>
      <c r="I18" s="42">
        <v>5.5990000000000002</v>
      </c>
      <c r="J18" s="42">
        <v>0</v>
      </c>
      <c r="K18" s="42">
        <v>0.55900000000000005</v>
      </c>
      <c r="L18" s="43">
        <v>10.946646103987266</v>
      </c>
      <c r="M18" s="42">
        <v>1.0144</v>
      </c>
      <c r="N18" s="42" t="s">
        <v>62</v>
      </c>
      <c r="O18" s="42">
        <v>4.5514999999999999</v>
      </c>
      <c r="P18" s="44">
        <f t="shared" si="1"/>
        <v>103.40259999999999</v>
      </c>
    </row>
    <row r="19" spans="1:16" x14ac:dyDescent="0.3">
      <c r="A19" s="40" t="s">
        <v>71</v>
      </c>
      <c r="B19" s="41" t="s">
        <v>68</v>
      </c>
      <c r="C19" s="41" t="s">
        <v>415</v>
      </c>
      <c r="D19" s="42">
        <v>0.2772</v>
      </c>
      <c r="E19" s="42">
        <v>31.2257</v>
      </c>
      <c r="F19" s="42" t="s">
        <v>62</v>
      </c>
      <c r="G19" s="42">
        <v>16.1492</v>
      </c>
      <c r="H19" s="43">
        <v>35.027825820738201</v>
      </c>
      <c r="I19" s="42" t="s">
        <v>62</v>
      </c>
      <c r="J19" s="42">
        <v>0.11799999999999999</v>
      </c>
      <c r="K19" s="42">
        <v>0.68820000000000003</v>
      </c>
      <c r="L19" s="43">
        <v>11.9465741792618</v>
      </c>
      <c r="M19" s="42">
        <v>2.0280999999999998</v>
      </c>
      <c r="N19" s="42">
        <v>0.4037</v>
      </c>
      <c r="O19" s="42">
        <v>4.8478000000000003</v>
      </c>
      <c r="P19" s="44">
        <f t="shared" si="1"/>
        <v>102.7123</v>
      </c>
    </row>
    <row r="20" spans="1:16" x14ac:dyDescent="0.3">
      <c r="A20" s="40"/>
      <c r="B20" s="41"/>
      <c r="C20" s="41"/>
      <c r="D20" s="42"/>
      <c r="E20" s="42"/>
      <c r="F20" s="42"/>
      <c r="G20" s="42"/>
      <c r="H20" s="43"/>
      <c r="I20" s="42"/>
      <c r="J20" s="42"/>
      <c r="K20" s="42"/>
      <c r="L20" s="43"/>
      <c r="M20" s="42"/>
      <c r="N20" s="42"/>
      <c r="O20" s="42"/>
      <c r="P20" s="44"/>
    </row>
    <row r="21" spans="1:16" x14ac:dyDescent="0.3">
      <c r="A21" s="40" t="s">
        <v>77</v>
      </c>
      <c r="B21" s="41" t="s">
        <v>78</v>
      </c>
      <c r="C21" s="41" t="s">
        <v>410</v>
      </c>
      <c r="D21" s="42">
        <v>1.0846</v>
      </c>
      <c r="E21" s="42">
        <v>31.0212</v>
      </c>
      <c r="F21" s="42">
        <v>6.9500000000000006E-2</v>
      </c>
      <c r="G21" s="42">
        <v>13.486700000000001</v>
      </c>
      <c r="H21" s="43">
        <v>30.901791726855233</v>
      </c>
      <c r="I21" s="42">
        <v>4.6532999999999998</v>
      </c>
      <c r="J21" s="42">
        <v>0.37930000000000003</v>
      </c>
      <c r="K21" s="42">
        <v>0.27150000000000002</v>
      </c>
      <c r="L21" s="43">
        <v>12.225808273144768</v>
      </c>
      <c r="M21" s="42">
        <v>2.2522000000000002</v>
      </c>
      <c r="N21" s="42">
        <v>1.2575000000000001</v>
      </c>
      <c r="O21" s="42">
        <v>4.6101000000000001</v>
      </c>
      <c r="P21" s="44">
        <f t="shared" ref="P21:P59" si="2">SUM(D21:O21)</f>
        <v>102.2135</v>
      </c>
    </row>
    <row r="22" spans="1:16" x14ac:dyDescent="0.3">
      <c r="A22" s="40" t="s">
        <v>77</v>
      </c>
      <c r="B22" s="41" t="s">
        <v>61</v>
      </c>
      <c r="C22" s="41" t="s">
        <v>410</v>
      </c>
      <c r="D22" s="42">
        <v>1.0088999999999999</v>
      </c>
      <c r="E22" s="42">
        <v>30.829000000000001</v>
      </c>
      <c r="F22" s="42" t="s">
        <v>62</v>
      </c>
      <c r="G22" s="42">
        <v>13.468</v>
      </c>
      <c r="H22" s="43">
        <v>31.654350795812263</v>
      </c>
      <c r="I22" s="42">
        <v>4.5765000000000002</v>
      </c>
      <c r="J22" s="42">
        <v>0.32019999999999998</v>
      </c>
      <c r="K22" s="42">
        <v>0.32590000000000002</v>
      </c>
      <c r="L22" s="43">
        <v>12.225549204187738</v>
      </c>
      <c r="M22" s="42">
        <v>2.2202999999999999</v>
      </c>
      <c r="N22" s="42">
        <v>1.0382</v>
      </c>
      <c r="O22" s="42">
        <v>4.6242999999999999</v>
      </c>
      <c r="P22" s="44">
        <f t="shared" si="2"/>
        <v>102.29120000000002</v>
      </c>
    </row>
    <row r="23" spans="1:16" x14ac:dyDescent="0.3">
      <c r="A23" s="40" t="s">
        <v>77</v>
      </c>
      <c r="B23" s="41" t="s">
        <v>75</v>
      </c>
      <c r="C23" s="41" t="s">
        <v>424</v>
      </c>
      <c r="D23" s="42">
        <v>0.98850000000000005</v>
      </c>
      <c r="E23" s="42">
        <v>30.9696</v>
      </c>
      <c r="F23" s="42" t="s">
        <v>62</v>
      </c>
      <c r="G23" s="42">
        <v>13.103</v>
      </c>
      <c r="H23" s="43">
        <v>31.260623926041475</v>
      </c>
      <c r="I23" s="42">
        <v>4.5022000000000002</v>
      </c>
      <c r="J23" s="42">
        <v>0.1807</v>
      </c>
      <c r="K23" s="42">
        <v>0.46820000000000001</v>
      </c>
      <c r="L23" s="43">
        <v>12.155376073958523</v>
      </c>
      <c r="M23" s="42">
        <v>2.2509000000000001</v>
      </c>
      <c r="N23" s="42">
        <v>1.1637</v>
      </c>
      <c r="O23" s="42">
        <v>4.5533999999999999</v>
      </c>
      <c r="P23" s="44">
        <f t="shared" si="2"/>
        <v>101.5962</v>
      </c>
    </row>
    <row r="24" spans="1:16" x14ac:dyDescent="0.3">
      <c r="A24" s="40" t="s">
        <v>77</v>
      </c>
      <c r="B24" s="41" t="s">
        <v>425</v>
      </c>
      <c r="C24" s="41" t="s">
        <v>417</v>
      </c>
      <c r="D24" s="42">
        <v>1.0065999999999999</v>
      </c>
      <c r="E24" s="42">
        <v>30.952300000000001</v>
      </c>
      <c r="F24" s="42" t="s">
        <v>62</v>
      </c>
      <c r="G24" s="42">
        <v>13.3386</v>
      </c>
      <c r="H24" s="43">
        <v>31.614488528562067</v>
      </c>
      <c r="I24" s="42">
        <v>4.5898000000000003</v>
      </c>
      <c r="J24" s="42">
        <v>0.314</v>
      </c>
      <c r="K24" s="42">
        <v>0.26379999999999998</v>
      </c>
      <c r="L24" s="43">
        <v>12.439811471437931</v>
      </c>
      <c r="M24" s="42">
        <v>2.2564000000000002</v>
      </c>
      <c r="N24" s="42">
        <v>1.2475000000000001</v>
      </c>
      <c r="O24" s="42">
        <v>4.5618999999999996</v>
      </c>
      <c r="P24" s="44">
        <f t="shared" si="2"/>
        <v>102.58519999999999</v>
      </c>
    </row>
    <row r="25" spans="1:16" x14ac:dyDescent="0.3">
      <c r="A25" s="40" t="s">
        <v>77</v>
      </c>
      <c r="B25" s="41" t="s">
        <v>426</v>
      </c>
      <c r="C25" s="41" t="s">
        <v>417</v>
      </c>
      <c r="D25" s="42">
        <v>0.78149999999999997</v>
      </c>
      <c r="E25" s="42">
        <v>30.752800000000001</v>
      </c>
      <c r="F25" s="42" t="s">
        <v>62</v>
      </c>
      <c r="G25" s="42">
        <v>13.222099999999999</v>
      </c>
      <c r="H25" s="43">
        <v>32.412364467943462</v>
      </c>
      <c r="I25" s="42">
        <v>5.1067</v>
      </c>
      <c r="J25" s="42">
        <v>7.2499999999999995E-2</v>
      </c>
      <c r="K25" s="42">
        <v>0.60129999999999995</v>
      </c>
      <c r="L25" s="43">
        <v>12.859235532056536</v>
      </c>
      <c r="M25" s="42">
        <v>1.9994000000000001</v>
      </c>
      <c r="N25" s="42">
        <v>0.43940000000000001</v>
      </c>
      <c r="O25" s="42">
        <v>4.7466999999999997</v>
      </c>
      <c r="P25" s="44">
        <f t="shared" si="2"/>
        <v>102.994</v>
      </c>
    </row>
    <row r="26" spans="1:16" x14ac:dyDescent="0.3">
      <c r="A26" s="40" t="s">
        <v>77</v>
      </c>
      <c r="B26" s="41" t="s">
        <v>427</v>
      </c>
      <c r="C26" s="41" t="s">
        <v>422</v>
      </c>
      <c r="D26" s="42">
        <v>0.76090000000000002</v>
      </c>
      <c r="E26" s="42">
        <v>31.116900000000001</v>
      </c>
      <c r="F26" s="42" t="s">
        <v>62</v>
      </c>
      <c r="G26" s="42">
        <v>14.651</v>
      </c>
      <c r="H26" s="43">
        <v>32.126897942401811</v>
      </c>
      <c r="I26" s="42">
        <v>3.1404999999999998</v>
      </c>
      <c r="J26" s="42">
        <v>0.159</v>
      </c>
      <c r="K26" s="42">
        <v>0.22819999999999999</v>
      </c>
      <c r="L26" s="43">
        <v>11.318802057598191</v>
      </c>
      <c r="M26" s="42">
        <v>2.6131000000000002</v>
      </c>
      <c r="N26" s="42">
        <v>1.8633999999999999</v>
      </c>
      <c r="O26" s="42">
        <v>4.5483000000000002</v>
      </c>
      <c r="P26" s="44">
        <f t="shared" si="2"/>
        <v>102.52700000000002</v>
      </c>
    </row>
    <row r="27" spans="1:16" x14ac:dyDescent="0.3">
      <c r="A27" s="40" t="s">
        <v>77</v>
      </c>
      <c r="B27" s="41" t="s">
        <v>428</v>
      </c>
      <c r="C27" s="41" t="s">
        <v>422</v>
      </c>
      <c r="D27" s="42">
        <v>0.89459999999999995</v>
      </c>
      <c r="E27" s="42">
        <v>31.3917</v>
      </c>
      <c r="F27" s="42" t="s">
        <v>62</v>
      </c>
      <c r="G27" s="42">
        <v>13.712400000000001</v>
      </c>
      <c r="H27" s="43">
        <v>31.409189400714752</v>
      </c>
      <c r="I27" s="42">
        <v>4.9509999999999996</v>
      </c>
      <c r="J27" s="42">
        <v>6.0400000000000002E-2</v>
      </c>
      <c r="K27" s="42">
        <v>0.53620000000000001</v>
      </c>
      <c r="L27" s="43">
        <v>11.629710599285248</v>
      </c>
      <c r="M27" s="42">
        <v>2.3142999999999998</v>
      </c>
      <c r="N27" s="42">
        <v>1.1756</v>
      </c>
      <c r="O27" s="42">
        <v>4.4850000000000003</v>
      </c>
      <c r="P27" s="44">
        <f t="shared" si="2"/>
        <v>102.56009999999999</v>
      </c>
    </row>
    <row r="28" spans="1:16" x14ac:dyDescent="0.3">
      <c r="A28" s="40" t="s">
        <v>77</v>
      </c>
      <c r="B28" s="41" t="s">
        <v>83</v>
      </c>
      <c r="C28" s="41" t="s">
        <v>417</v>
      </c>
      <c r="D28" s="42">
        <v>0.9708</v>
      </c>
      <c r="E28" s="42">
        <v>30.393599999999999</v>
      </c>
      <c r="F28" s="42" t="s">
        <v>62</v>
      </c>
      <c r="G28" s="42">
        <v>13.851599999999999</v>
      </c>
      <c r="H28" s="43">
        <v>31.716267590668373</v>
      </c>
      <c r="I28" s="42">
        <v>5.9360999999999997</v>
      </c>
      <c r="J28" s="42">
        <v>9.7100000000000006E-2</v>
      </c>
      <c r="K28" s="42">
        <v>0.66</v>
      </c>
      <c r="L28" s="43">
        <v>11.509332409331627</v>
      </c>
      <c r="M28" s="42">
        <v>2.0520999999999998</v>
      </c>
      <c r="N28" s="42">
        <v>0.59019999999999995</v>
      </c>
      <c r="O28" s="42">
        <v>4.5000999999999998</v>
      </c>
      <c r="P28" s="44">
        <f t="shared" si="2"/>
        <v>102.27719999999998</v>
      </c>
    </row>
    <row r="29" spans="1:16" x14ac:dyDescent="0.3">
      <c r="A29" s="40" t="s">
        <v>77</v>
      </c>
      <c r="B29" s="41" t="s">
        <v>84</v>
      </c>
      <c r="C29" s="41" t="s">
        <v>417</v>
      </c>
      <c r="D29" s="42">
        <v>0.89270000000000005</v>
      </c>
      <c r="E29" s="42">
        <v>30.518000000000001</v>
      </c>
      <c r="F29" s="42" t="s">
        <v>62</v>
      </c>
      <c r="G29" s="42">
        <v>13.9472</v>
      </c>
      <c r="H29" s="43">
        <v>31.729355987621656</v>
      </c>
      <c r="I29" s="42">
        <v>6.4410999999999996</v>
      </c>
      <c r="J29" s="42">
        <v>0</v>
      </c>
      <c r="K29" s="42">
        <v>0.8266</v>
      </c>
      <c r="L29" s="43">
        <v>11.68284401237835</v>
      </c>
      <c r="M29" s="42">
        <v>1.8637999999999999</v>
      </c>
      <c r="N29" s="42">
        <v>0.53269999999999995</v>
      </c>
      <c r="O29" s="42">
        <v>4.4942000000000002</v>
      </c>
      <c r="P29" s="44">
        <f t="shared" si="2"/>
        <v>102.92850000000003</v>
      </c>
    </row>
    <row r="30" spans="1:16" x14ac:dyDescent="0.3">
      <c r="A30" s="40" t="s">
        <v>77</v>
      </c>
      <c r="B30" s="41" t="s">
        <v>85</v>
      </c>
      <c r="C30" s="41" t="s">
        <v>419</v>
      </c>
      <c r="D30" s="42">
        <v>1.0330999999999999</v>
      </c>
      <c r="E30" s="42">
        <v>29.732099999999999</v>
      </c>
      <c r="F30" s="42" t="s">
        <v>62</v>
      </c>
      <c r="G30" s="42">
        <v>14.101599999999999</v>
      </c>
      <c r="H30" s="43">
        <v>31.909382474027808</v>
      </c>
      <c r="I30" s="42">
        <v>5.1730999999999998</v>
      </c>
      <c r="J30" s="42">
        <v>5.7799999999999997E-2</v>
      </c>
      <c r="K30" s="42">
        <v>0.32819999999999999</v>
      </c>
      <c r="L30" s="43">
        <v>11.649117525972196</v>
      </c>
      <c r="M30" s="42">
        <v>2.2454000000000001</v>
      </c>
      <c r="N30" s="42">
        <v>1.0542</v>
      </c>
      <c r="O30" s="42">
        <v>4.5869</v>
      </c>
      <c r="P30" s="44">
        <f t="shared" si="2"/>
        <v>101.87090000000001</v>
      </c>
    </row>
    <row r="31" spans="1:16" x14ac:dyDescent="0.3">
      <c r="A31" s="40" t="s">
        <v>77</v>
      </c>
      <c r="B31" s="41" t="s">
        <v>86</v>
      </c>
      <c r="C31" s="41" t="s">
        <v>421</v>
      </c>
      <c r="D31" s="42">
        <v>1.0653999999999999</v>
      </c>
      <c r="E31" s="42">
        <v>30.6797</v>
      </c>
      <c r="F31" s="42">
        <v>0.30380000000000001</v>
      </c>
      <c r="G31" s="42">
        <v>14.222799999999999</v>
      </c>
      <c r="H31" s="43">
        <v>30.695034313227808</v>
      </c>
      <c r="I31" s="42">
        <v>4.9204999999999997</v>
      </c>
      <c r="J31" s="42">
        <v>0.15670000000000001</v>
      </c>
      <c r="K31" s="42">
        <v>0.22600000000000001</v>
      </c>
      <c r="L31" s="43">
        <v>10.308265686772197</v>
      </c>
      <c r="M31" s="42">
        <v>2.5293000000000001</v>
      </c>
      <c r="N31" s="42">
        <v>2.4142000000000001</v>
      </c>
      <c r="O31" s="42">
        <v>4.2796000000000003</v>
      </c>
      <c r="P31" s="44">
        <f t="shared" si="2"/>
        <v>101.80130000000003</v>
      </c>
    </row>
    <row r="32" spans="1:16" x14ac:dyDescent="0.3">
      <c r="A32" s="40" t="s">
        <v>77</v>
      </c>
      <c r="B32" s="41" t="s">
        <v>87</v>
      </c>
      <c r="C32" s="41" t="s">
        <v>420</v>
      </c>
      <c r="D32" s="42">
        <v>0.88600000000000001</v>
      </c>
      <c r="E32" s="42">
        <v>30.230799999999999</v>
      </c>
      <c r="F32" s="42" t="s">
        <v>62</v>
      </c>
      <c r="G32" s="42">
        <v>12.4527</v>
      </c>
      <c r="H32" s="43">
        <v>32.170447421119604</v>
      </c>
      <c r="I32" s="42">
        <v>6.1680999999999999</v>
      </c>
      <c r="J32" s="42">
        <v>0</v>
      </c>
      <c r="K32" s="42">
        <v>0.7661</v>
      </c>
      <c r="L32" s="43">
        <v>13.297252578880395</v>
      </c>
      <c r="M32" s="42">
        <v>1.7881</v>
      </c>
      <c r="N32" s="42">
        <v>0.33850000000000002</v>
      </c>
      <c r="O32" s="42">
        <v>4.7102000000000004</v>
      </c>
      <c r="P32" s="44">
        <f t="shared" si="2"/>
        <v>102.80819999999999</v>
      </c>
    </row>
    <row r="33" spans="1:16" x14ac:dyDescent="0.3">
      <c r="A33" s="40" t="s">
        <v>77</v>
      </c>
      <c r="B33" s="41" t="s">
        <v>88</v>
      </c>
      <c r="C33" s="41" t="s">
        <v>421</v>
      </c>
      <c r="D33" s="42">
        <v>1.0081</v>
      </c>
      <c r="E33" s="42">
        <v>30.138200000000001</v>
      </c>
      <c r="F33" s="42" t="s">
        <v>62</v>
      </c>
      <c r="G33" s="42">
        <v>14.764099999999999</v>
      </c>
      <c r="H33" s="43">
        <v>31.03589405049631</v>
      </c>
      <c r="I33" s="42">
        <v>5.2221000000000002</v>
      </c>
      <c r="J33" s="42">
        <v>0.15049999999999999</v>
      </c>
      <c r="K33" s="42">
        <v>0.48980000000000001</v>
      </c>
      <c r="L33" s="43">
        <v>10.642205949503692</v>
      </c>
      <c r="M33" s="42">
        <v>2.5110000000000001</v>
      </c>
      <c r="N33" s="42">
        <v>1.0094000000000001</v>
      </c>
      <c r="O33" s="42">
        <v>4.4741999999999997</v>
      </c>
      <c r="P33" s="44">
        <f t="shared" si="2"/>
        <v>101.44549999999998</v>
      </c>
    </row>
    <row r="34" spans="1:16" x14ac:dyDescent="0.3">
      <c r="A34" s="40" t="s">
        <v>77</v>
      </c>
      <c r="B34" s="41" t="s">
        <v>89</v>
      </c>
      <c r="C34" s="41" t="s">
        <v>423</v>
      </c>
      <c r="D34" s="42">
        <v>1.0093000000000001</v>
      </c>
      <c r="E34" s="42">
        <v>31.222100000000001</v>
      </c>
      <c r="F34" s="42">
        <v>1.147</v>
      </c>
      <c r="G34" s="42">
        <v>13.254</v>
      </c>
      <c r="H34" s="43">
        <v>30.567543680626606</v>
      </c>
      <c r="I34" s="42">
        <v>5.2317999999999998</v>
      </c>
      <c r="J34" s="42">
        <v>8.2199999999999995E-2</v>
      </c>
      <c r="K34" s="42">
        <v>0.41930000000000001</v>
      </c>
      <c r="L34" s="43">
        <v>11.5098563193734</v>
      </c>
      <c r="M34" s="42">
        <v>2.1309</v>
      </c>
      <c r="N34" s="42">
        <v>1.3495999999999999</v>
      </c>
      <c r="O34" s="42">
        <v>4.3487999999999998</v>
      </c>
      <c r="P34" s="44">
        <f t="shared" si="2"/>
        <v>102.27239999999999</v>
      </c>
    </row>
    <row r="35" spans="1:16" x14ac:dyDescent="0.3">
      <c r="A35" s="40" t="s">
        <v>90</v>
      </c>
      <c r="B35" s="41" t="s">
        <v>76</v>
      </c>
      <c r="C35" s="41" t="s">
        <v>410</v>
      </c>
      <c r="D35" s="42">
        <v>1.0627</v>
      </c>
      <c r="E35" s="42">
        <v>30.3245</v>
      </c>
      <c r="F35" s="42" t="s">
        <v>62</v>
      </c>
      <c r="G35" s="42">
        <v>13.4948</v>
      </c>
      <c r="H35" s="43">
        <v>32.131707442930249</v>
      </c>
      <c r="I35" s="42">
        <v>4.5838999999999999</v>
      </c>
      <c r="J35" s="42">
        <v>0.31830000000000003</v>
      </c>
      <c r="K35" s="42">
        <v>0.26369999999999999</v>
      </c>
      <c r="L35" s="43">
        <v>12.012792557069751</v>
      </c>
      <c r="M35" s="42">
        <v>2.2235</v>
      </c>
      <c r="N35" s="42">
        <v>1.1374</v>
      </c>
      <c r="O35" s="42">
        <v>4.5597000000000003</v>
      </c>
      <c r="P35" s="44">
        <f t="shared" si="2"/>
        <v>102.113</v>
      </c>
    </row>
    <row r="36" spans="1:16" x14ac:dyDescent="0.3">
      <c r="A36" s="40" t="s">
        <v>90</v>
      </c>
      <c r="B36" s="41" t="s">
        <v>454</v>
      </c>
      <c r="C36" s="41" t="s">
        <v>410</v>
      </c>
      <c r="D36" s="42">
        <v>1.0177</v>
      </c>
      <c r="E36" s="42">
        <v>29.830400000000001</v>
      </c>
      <c r="F36" s="42">
        <v>0.1104</v>
      </c>
      <c r="G36" s="42">
        <v>13.002800000000001</v>
      </c>
      <c r="H36" s="43">
        <v>31.60139381071523</v>
      </c>
      <c r="I36" s="42">
        <v>4.4047000000000001</v>
      </c>
      <c r="J36" s="42">
        <v>0.31490000000000001</v>
      </c>
      <c r="K36" s="42">
        <v>0.59060000000000001</v>
      </c>
      <c r="L36" s="43">
        <v>11.806706189284766</v>
      </c>
      <c r="M36" s="42">
        <v>2.1560999999999999</v>
      </c>
      <c r="N36" s="42">
        <v>1.1974</v>
      </c>
      <c r="O36" s="42">
        <v>4.4020000000000001</v>
      </c>
      <c r="P36" s="44">
        <f t="shared" si="2"/>
        <v>100.43509999999999</v>
      </c>
    </row>
    <row r="37" spans="1:16" x14ac:dyDescent="0.3">
      <c r="A37" s="40" t="s">
        <v>90</v>
      </c>
      <c r="B37" s="41" t="s">
        <v>428</v>
      </c>
      <c r="C37" s="41" t="s">
        <v>410</v>
      </c>
      <c r="D37" s="42">
        <v>1.1095999999999999</v>
      </c>
      <c r="E37" s="42">
        <v>31.128299999999999</v>
      </c>
      <c r="F37" s="42">
        <v>1.1154999999999999</v>
      </c>
      <c r="G37" s="42">
        <v>12.95</v>
      </c>
      <c r="H37" s="43">
        <v>30.597530214342306</v>
      </c>
      <c r="I37" s="42">
        <v>4.5675999999999997</v>
      </c>
      <c r="J37" s="42">
        <v>0.51080000000000003</v>
      </c>
      <c r="K37" s="42">
        <v>0.2447</v>
      </c>
      <c r="L37" s="43">
        <v>11.914169785657698</v>
      </c>
      <c r="M37" s="42">
        <v>2.2563</v>
      </c>
      <c r="N37" s="42">
        <v>1.4779</v>
      </c>
      <c r="O37" s="42">
        <v>4.4457000000000004</v>
      </c>
      <c r="P37" s="44">
        <f t="shared" si="2"/>
        <v>102.31810000000002</v>
      </c>
    </row>
    <row r="38" spans="1:16" x14ac:dyDescent="0.3">
      <c r="A38" s="40" t="s">
        <v>90</v>
      </c>
      <c r="B38" s="41" t="s">
        <v>75</v>
      </c>
      <c r="C38" s="41" t="s">
        <v>410</v>
      </c>
      <c r="D38" s="42">
        <v>1.1082000000000001</v>
      </c>
      <c r="E38" s="42">
        <v>30.382200000000001</v>
      </c>
      <c r="F38" s="42">
        <v>0.17660000000000001</v>
      </c>
      <c r="G38" s="42">
        <v>13.2149</v>
      </c>
      <c r="H38" s="43">
        <v>31.4053750217073</v>
      </c>
      <c r="I38" s="42">
        <v>4.7740999999999998</v>
      </c>
      <c r="J38" s="42">
        <v>0.41810000000000003</v>
      </c>
      <c r="K38" s="42">
        <v>0.63560000000000005</v>
      </c>
      <c r="L38" s="43">
        <v>11.868124978292697</v>
      </c>
      <c r="M38" s="42">
        <v>2.2869999999999999</v>
      </c>
      <c r="N38" s="42">
        <v>1.2817000000000001</v>
      </c>
      <c r="O38" s="42">
        <v>4.4340000000000002</v>
      </c>
      <c r="P38" s="44">
        <f t="shared" si="2"/>
        <v>101.9859</v>
      </c>
    </row>
    <row r="39" spans="1:16" x14ac:dyDescent="0.3">
      <c r="A39" s="40" t="s">
        <v>90</v>
      </c>
      <c r="B39" s="41" t="s">
        <v>91</v>
      </c>
      <c r="C39" s="41" t="s">
        <v>453</v>
      </c>
      <c r="D39" s="42">
        <v>0.64929999999999999</v>
      </c>
      <c r="E39" s="42">
        <v>30.728300000000001</v>
      </c>
      <c r="F39" s="42" t="s">
        <v>62</v>
      </c>
      <c r="G39" s="42">
        <v>15.164999999999999</v>
      </c>
      <c r="H39" s="43">
        <v>34.09630475928919</v>
      </c>
      <c r="I39" s="42">
        <v>3.9674</v>
      </c>
      <c r="J39" s="42">
        <v>0</v>
      </c>
      <c r="K39" s="42">
        <v>0.46450000000000002</v>
      </c>
      <c r="L39" s="43">
        <v>11.762895240710812</v>
      </c>
      <c r="M39" s="42">
        <v>1.5309999999999999</v>
      </c>
      <c r="N39" s="42" t="s">
        <v>62</v>
      </c>
      <c r="O39" s="42">
        <v>4.7386999999999997</v>
      </c>
      <c r="P39" s="44">
        <f t="shared" si="2"/>
        <v>103.10339999999999</v>
      </c>
    </row>
    <row r="40" spans="1:16" x14ac:dyDescent="0.3">
      <c r="A40" s="40" t="s">
        <v>90</v>
      </c>
      <c r="B40" s="41" t="s">
        <v>92</v>
      </c>
      <c r="C40" s="41" t="s">
        <v>410</v>
      </c>
      <c r="D40" s="42">
        <v>0.95140000000000002</v>
      </c>
      <c r="E40" s="42">
        <v>30.8765</v>
      </c>
      <c r="F40" s="42">
        <v>7.2999999999999995E-2</v>
      </c>
      <c r="G40" s="42">
        <v>13.8634</v>
      </c>
      <c r="H40" s="43">
        <v>32.181685401976232</v>
      </c>
      <c r="I40" s="42">
        <v>4.1509</v>
      </c>
      <c r="J40" s="42">
        <v>0.3125</v>
      </c>
      <c r="K40" s="42">
        <v>0.24329999999999999</v>
      </c>
      <c r="L40" s="43">
        <v>11.849614598023763</v>
      </c>
      <c r="M40" s="42">
        <v>2.2014999999999998</v>
      </c>
      <c r="N40" s="42">
        <v>1.0775999999999999</v>
      </c>
      <c r="O40" s="42">
        <v>4.6196999999999999</v>
      </c>
      <c r="P40" s="44">
        <f t="shared" si="2"/>
        <v>102.4011</v>
      </c>
    </row>
    <row r="41" spans="1:16" x14ac:dyDescent="0.3">
      <c r="A41" s="40" t="s">
        <v>90</v>
      </c>
      <c r="B41" s="41" t="s">
        <v>431</v>
      </c>
      <c r="C41" s="41" t="s">
        <v>416</v>
      </c>
      <c r="D41" s="42">
        <v>0.70640000000000003</v>
      </c>
      <c r="E41" s="42">
        <v>28.8033</v>
      </c>
      <c r="F41" s="42" t="s">
        <v>62</v>
      </c>
      <c r="G41" s="42">
        <v>13.955500000000001</v>
      </c>
      <c r="H41" s="43">
        <v>32.381309368512682</v>
      </c>
      <c r="I41" s="42">
        <v>5.0549999999999997</v>
      </c>
      <c r="J41" s="42">
        <v>0</v>
      </c>
      <c r="K41" s="42">
        <v>1.123</v>
      </c>
      <c r="L41" s="43">
        <v>12.025190631487318</v>
      </c>
      <c r="M41" s="42">
        <v>1.452</v>
      </c>
      <c r="N41" s="42">
        <v>0.32619999999999999</v>
      </c>
      <c r="O41" s="42">
        <v>4.5675999999999997</v>
      </c>
      <c r="P41" s="44">
        <f t="shared" si="2"/>
        <v>100.3955</v>
      </c>
    </row>
    <row r="42" spans="1:16" x14ac:dyDescent="0.3">
      <c r="A42" s="40" t="s">
        <v>90</v>
      </c>
      <c r="B42" s="41" t="s">
        <v>455</v>
      </c>
      <c r="C42" s="41" t="s">
        <v>416</v>
      </c>
      <c r="D42" s="42">
        <v>0.51190000000000002</v>
      </c>
      <c r="E42" s="42">
        <v>28.6553</v>
      </c>
      <c r="F42" s="42" t="s">
        <v>62</v>
      </c>
      <c r="G42" s="42">
        <v>14.039099999999999</v>
      </c>
      <c r="H42" s="43">
        <v>32.822368733274445</v>
      </c>
      <c r="I42" s="42">
        <v>5.4107000000000003</v>
      </c>
      <c r="J42" s="42">
        <v>2.35E-2</v>
      </c>
      <c r="K42" s="42">
        <v>2.2235</v>
      </c>
      <c r="L42" s="43">
        <v>11.801331266725551</v>
      </c>
      <c r="M42" s="42">
        <v>1.1719999999999999</v>
      </c>
      <c r="N42" s="42" t="s">
        <v>62</v>
      </c>
      <c r="O42" s="42">
        <v>4.5030000000000001</v>
      </c>
      <c r="P42" s="44">
        <f t="shared" si="2"/>
        <v>101.1627</v>
      </c>
    </row>
    <row r="43" spans="1:16" x14ac:dyDescent="0.3">
      <c r="A43" s="40" t="s">
        <v>90</v>
      </c>
      <c r="B43" s="41" t="s">
        <v>456</v>
      </c>
      <c r="C43" s="41" t="s">
        <v>410</v>
      </c>
      <c r="D43" s="42">
        <v>0.64839999999999998</v>
      </c>
      <c r="E43" s="42">
        <v>29.737300000000001</v>
      </c>
      <c r="F43" s="42">
        <v>7.6300000000000007E-2</v>
      </c>
      <c r="G43" s="42">
        <v>13.6593</v>
      </c>
      <c r="H43" s="43">
        <v>33.509752170070854</v>
      </c>
      <c r="I43" s="42">
        <v>2.7909000000000002</v>
      </c>
      <c r="J43" s="42">
        <v>0.2261</v>
      </c>
      <c r="K43" s="42">
        <v>0.26529999999999998</v>
      </c>
      <c r="L43" s="43">
        <v>13.225847829929148</v>
      </c>
      <c r="M43" s="42">
        <v>2.1648999999999998</v>
      </c>
      <c r="N43" s="42">
        <v>0.61319999999999997</v>
      </c>
      <c r="O43" s="42">
        <v>4.7996999999999996</v>
      </c>
      <c r="P43" s="44">
        <f t="shared" si="2"/>
        <v>101.71700000000001</v>
      </c>
    </row>
    <row r="44" spans="1:16" x14ac:dyDescent="0.3">
      <c r="A44" s="40" t="s">
        <v>90</v>
      </c>
      <c r="B44" s="41" t="s">
        <v>457</v>
      </c>
      <c r="C44" s="41" t="s">
        <v>410</v>
      </c>
      <c r="D44" s="42">
        <v>0.69479999999999997</v>
      </c>
      <c r="E44" s="42">
        <v>30.328199999999999</v>
      </c>
      <c r="F44" s="42">
        <v>8.0199999999999994E-2</v>
      </c>
      <c r="G44" s="42">
        <v>12.9343</v>
      </c>
      <c r="H44" s="43">
        <v>32.287655156996806</v>
      </c>
      <c r="I44" s="42">
        <v>4.6024000000000003</v>
      </c>
      <c r="J44" s="42">
        <v>0.19159999999999999</v>
      </c>
      <c r="K44" s="42">
        <v>0.57520000000000004</v>
      </c>
      <c r="L44" s="43">
        <v>13.848844843003192</v>
      </c>
      <c r="M44" s="42">
        <v>2.0173000000000001</v>
      </c>
      <c r="N44" s="42">
        <v>0.65549999999999997</v>
      </c>
      <c r="O44" s="42">
        <v>4.8137999999999996</v>
      </c>
      <c r="P44" s="44">
        <f t="shared" si="2"/>
        <v>103.02979999999999</v>
      </c>
    </row>
    <row r="45" spans="1:16" x14ac:dyDescent="0.3">
      <c r="A45" s="40" t="s">
        <v>90</v>
      </c>
      <c r="B45" s="41" t="s">
        <v>69</v>
      </c>
      <c r="C45" s="41" t="s">
        <v>410</v>
      </c>
      <c r="D45" s="42">
        <v>0.80740000000000001</v>
      </c>
      <c r="E45" s="42">
        <v>30.642099999999999</v>
      </c>
      <c r="F45" s="42" t="s">
        <v>62</v>
      </c>
      <c r="G45" s="42">
        <v>10.8904</v>
      </c>
      <c r="H45" s="43">
        <v>31.583587945683952</v>
      </c>
      <c r="I45" s="42">
        <v>3.5026000000000002</v>
      </c>
      <c r="J45" s="42">
        <v>0.25469999999999998</v>
      </c>
      <c r="K45" s="42">
        <v>0.3226</v>
      </c>
      <c r="L45" s="43">
        <v>16.494012054316045</v>
      </c>
      <c r="M45" s="42">
        <v>2.4716</v>
      </c>
      <c r="N45" s="42">
        <v>0.73380000000000001</v>
      </c>
      <c r="O45" s="42">
        <v>5.0240999999999998</v>
      </c>
      <c r="P45" s="44">
        <f t="shared" si="2"/>
        <v>102.72689999999999</v>
      </c>
    </row>
    <row r="46" spans="1:16" x14ac:dyDescent="0.3">
      <c r="A46" s="40" t="s">
        <v>90</v>
      </c>
      <c r="B46" s="41" t="s">
        <v>78</v>
      </c>
      <c r="C46" s="41" t="s">
        <v>410</v>
      </c>
      <c r="D46" s="42">
        <v>0.748</v>
      </c>
      <c r="E46" s="42">
        <v>30.763400000000001</v>
      </c>
      <c r="F46" s="42">
        <v>0.36780000000000002</v>
      </c>
      <c r="G46" s="42">
        <v>12.914199999999999</v>
      </c>
      <c r="H46" s="43">
        <v>31.9059394664555</v>
      </c>
      <c r="I46" s="42">
        <v>2.9169</v>
      </c>
      <c r="J46" s="42">
        <v>0.53810000000000002</v>
      </c>
      <c r="K46" s="42">
        <v>0.40749999999999997</v>
      </c>
      <c r="L46" s="43">
        <v>13.011660533544498</v>
      </c>
      <c r="M46" s="42">
        <v>2.5760000000000001</v>
      </c>
      <c r="N46" s="42">
        <v>1.0398000000000001</v>
      </c>
      <c r="O46" s="42">
        <v>4.7328999999999999</v>
      </c>
      <c r="P46" s="44">
        <f t="shared" si="2"/>
        <v>101.92219999999999</v>
      </c>
    </row>
    <row r="47" spans="1:16" x14ac:dyDescent="0.3">
      <c r="A47" s="40" t="s">
        <v>97</v>
      </c>
      <c r="B47" s="41" t="s">
        <v>91</v>
      </c>
      <c r="C47" s="41" t="s">
        <v>410</v>
      </c>
      <c r="D47" s="42">
        <v>0.72870000000000001</v>
      </c>
      <c r="E47" s="42">
        <v>31.173400000000001</v>
      </c>
      <c r="F47" s="42">
        <v>1.6463000000000001</v>
      </c>
      <c r="G47" s="42">
        <v>13.3683</v>
      </c>
      <c r="H47" s="43">
        <v>31.338973264514571</v>
      </c>
      <c r="I47" s="42">
        <v>3.3475999999999999</v>
      </c>
      <c r="J47" s="42">
        <v>0.37190000000000001</v>
      </c>
      <c r="K47" s="42">
        <v>0.35389999999999999</v>
      </c>
      <c r="L47" s="43">
        <v>11.852426735485421</v>
      </c>
      <c r="M47" s="42">
        <v>2.1339999999999999</v>
      </c>
      <c r="N47" s="42">
        <v>1.3716999999999999</v>
      </c>
      <c r="O47" s="42">
        <v>4.4474999999999998</v>
      </c>
      <c r="P47" s="44">
        <f t="shared" si="2"/>
        <v>102.1347</v>
      </c>
    </row>
    <row r="48" spans="1:16" x14ac:dyDescent="0.3">
      <c r="A48" s="40" t="s">
        <v>97</v>
      </c>
      <c r="B48" s="41" t="s">
        <v>92</v>
      </c>
      <c r="C48" s="41" t="s">
        <v>410</v>
      </c>
      <c r="D48" s="42">
        <v>0.72060000000000002</v>
      </c>
      <c r="E48" s="42">
        <v>30.632100000000001</v>
      </c>
      <c r="F48" s="42" t="s">
        <v>62</v>
      </c>
      <c r="G48" s="42">
        <v>13.3535</v>
      </c>
      <c r="H48" s="43">
        <v>32.676282594221057</v>
      </c>
      <c r="I48" s="42">
        <v>5.2887000000000004</v>
      </c>
      <c r="J48" s="42">
        <v>0.1077</v>
      </c>
      <c r="K48" s="42">
        <v>0.66510000000000002</v>
      </c>
      <c r="L48" s="43">
        <v>13.118117405778941</v>
      </c>
      <c r="M48" s="42">
        <v>1.8979999999999999</v>
      </c>
      <c r="N48" s="42">
        <v>0.46039999999999998</v>
      </c>
      <c r="O48" s="42">
        <v>4.7835000000000001</v>
      </c>
      <c r="P48" s="44">
        <f t="shared" si="2"/>
        <v>103.70400000000001</v>
      </c>
    </row>
    <row r="49" spans="1:16" x14ac:dyDescent="0.3">
      <c r="A49" s="40" t="s">
        <v>97</v>
      </c>
      <c r="B49" s="41" t="s">
        <v>460</v>
      </c>
      <c r="C49" s="41" t="s">
        <v>416</v>
      </c>
      <c r="D49" s="42">
        <v>0.88590000000000002</v>
      </c>
      <c r="E49" s="42">
        <v>31.451899999999998</v>
      </c>
      <c r="F49" s="42" t="s">
        <v>62</v>
      </c>
      <c r="G49" s="42">
        <v>14.3223</v>
      </c>
      <c r="H49" s="43">
        <v>33.071318170905229</v>
      </c>
      <c r="I49" s="42">
        <v>4.1933999999999996</v>
      </c>
      <c r="J49" s="42">
        <v>9.0300000000000005E-2</v>
      </c>
      <c r="K49" s="42">
        <v>0.34439999999999998</v>
      </c>
      <c r="L49" s="43">
        <v>11.396881829094774</v>
      </c>
      <c r="M49" s="42">
        <v>2.1152000000000002</v>
      </c>
      <c r="N49" s="42">
        <v>0.82850000000000001</v>
      </c>
      <c r="O49" s="42">
        <v>4.4768999999999997</v>
      </c>
      <c r="P49" s="44">
        <f t="shared" si="2"/>
        <v>103.17699999999999</v>
      </c>
    </row>
    <row r="50" spans="1:16" x14ac:dyDescent="0.3">
      <c r="A50" s="40" t="s">
        <v>97</v>
      </c>
      <c r="B50" s="41" t="s">
        <v>461</v>
      </c>
      <c r="C50" s="41" t="s">
        <v>416</v>
      </c>
      <c r="D50" s="42">
        <v>0.71750000000000003</v>
      </c>
      <c r="E50" s="42">
        <v>30.880600000000001</v>
      </c>
      <c r="F50" s="42" t="s">
        <v>62</v>
      </c>
      <c r="G50" s="42">
        <v>12.822800000000001</v>
      </c>
      <c r="H50" s="43">
        <v>32.160272525586628</v>
      </c>
      <c r="I50" s="42">
        <v>5.6656000000000004</v>
      </c>
      <c r="J50" s="42">
        <v>2.0199999999999999E-2</v>
      </c>
      <c r="K50" s="42">
        <v>0.81869999999999998</v>
      </c>
      <c r="L50" s="43">
        <v>13.762327474413373</v>
      </c>
      <c r="M50" s="42">
        <v>1.8463000000000001</v>
      </c>
      <c r="N50" s="42">
        <v>0.46810000000000002</v>
      </c>
      <c r="O50" s="42">
        <v>4.7529000000000003</v>
      </c>
      <c r="P50" s="44">
        <f t="shared" si="2"/>
        <v>103.9153</v>
      </c>
    </row>
    <row r="51" spans="1:16" x14ac:dyDescent="0.3">
      <c r="A51" s="40" t="s">
        <v>97</v>
      </c>
      <c r="B51" s="41" t="s">
        <v>429</v>
      </c>
      <c r="C51" s="41" t="s">
        <v>410</v>
      </c>
      <c r="D51" s="42">
        <v>0.70069999999999999</v>
      </c>
      <c r="E51" s="42">
        <v>29.111799999999999</v>
      </c>
      <c r="F51" s="42" t="s">
        <v>62</v>
      </c>
      <c r="G51" s="42">
        <v>12.170999999999999</v>
      </c>
      <c r="H51" s="43">
        <v>31.272555248529091</v>
      </c>
      <c r="I51" s="42">
        <v>5.7089999999999996</v>
      </c>
      <c r="J51" s="42">
        <v>6.4999999999999997E-3</v>
      </c>
      <c r="K51" s="42">
        <v>1.3951</v>
      </c>
      <c r="L51" s="43">
        <v>14.150144751470908</v>
      </c>
      <c r="M51" s="42">
        <v>1.6883999999999999</v>
      </c>
      <c r="N51" s="42">
        <v>0.39240000000000003</v>
      </c>
      <c r="O51" s="42">
        <v>4.8030999999999997</v>
      </c>
      <c r="P51" s="44">
        <f t="shared" si="2"/>
        <v>101.4007</v>
      </c>
    </row>
    <row r="52" spans="1:16" x14ac:dyDescent="0.3">
      <c r="A52" s="40" t="s">
        <v>97</v>
      </c>
      <c r="B52" s="41" t="s">
        <v>430</v>
      </c>
      <c r="C52" s="41" t="s">
        <v>410</v>
      </c>
      <c r="D52" s="42">
        <v>0.75480000000000003</v>
      </c>
      <c r="E52" s="42">
        <v>30.394200000000001</v>
      </c>
      <c r="F52" s="42">
        <v>0.2374</v>
      </c>
      <c r="G52" s="42">
        <v>12.6914</v>
      </c>
      <c r="H52" s="43">
        <v>31.567554536292388</v>
      </c>
      <c r="I52" s="42">
        <v>5.4093999999999998</v>
      </c>
      <c r="J52" s="42">
        <v>0.1148</v>
      </c>
      <c r="K52" s="42">
        <v>0.73029999999999995</v>
      </c>
      <c r="L52" s="43">
        <v>13.700045463707607</v>
      </c>
      <c r="M52" s="42">
        <v>1.7890999999999999</v>
      </c>
      <c r="N52" s="42">
        <v>0.57599999999999996</v>
      </c>
      <c r="O52" s="42">
        <v>4.8498000000000001</v>
      </c>
      <c r="P52" s="44">
        <f t="shared" si="2"/>
        <v>102.81480000000001</v>
      </c>
    </row>
    <row r="53" spans="1:16" x14ac:dyDescent="0.3">
      <c r="A53" s="40" t="s">
        <v>97</v>
      </c>
      <c r="B53" s="41" t="s">
        <v>72</v>
      </c>
      <c r="C53" s="41" t="s">
        <v>459</v>
      </c>
      <c r="D53" s="42">
        <v>0.67169999999999996</v>
      </c>
      <c r="E53" s="42">
        <v>30.049399999999999</v>
      </c>
      <c r="F53" s="42" t="s">
        <v>62</v>
      </c>
      <c r="G53" s="42">
        <v>13.4948</v>
      </c>
      <c r="H53" s="43">
        <v>32.980581396575268</v>
      </c>
      <c r="I53" s="42">
        <v>4.4794999999999998</v>
      </c>
      <c r="J53" s="42">
        <v>0.13350000000000001</v>
      </c>
      <c r="K53" s="42">
        <v>0.84940000000000004</v>
      </c>
      <c r="L53" s="43">
        <v>12.671818603424734</v>
      </c>
      <c r="M53" s="42">
        <v>1.7841</v>
      </c>
      <c r="N53" s="42">
        <v>0.56179999999999997</v>
      </c>
      <c r="O53" s="42">
        <v>4.7225999999999999</v>
      </c>
      <c r="P53" s="44">
        <f t="shared" si="2"/>
        <v>102.39920000000001</v>
      </c>
    </row>
    <row r="54" spans="1:16" x14ac:dyDescent="0.3">
      <c r="A54" s="40" t="s">
        <v>97</v>
      </c>
      <c r="B54" s="41" t="s">
        <v>63</v>
      </c>
      <c r="C54" s="41" t="s">
        <v>458</v>
      </c>
      <c r="D54" s="42">
        <v>0.84419999999999995</v>
      </c>
      <c r="E54" s="42">
        <v>30.7104</v>
      </c>
      <c r="F54" s="42" t="s">
        <v>62</v>
      </c>
      <c r="G54" s="42">
        <v>13.398899999999999</v>
      </c>
      <c r="H54" s="43">
        <v>32.491878772351839</v>
      </c>
      <c r="I54" s="42">
        <v>4.9236000000000004</v>
      </c>
      <c r="J54" s="42">
        <v>0.11849999999999999</v>
      </c>
      <c r="K54" s="42">
        <v>0.49969999999999998</v>
      </c>
      <c r="L54" s="43">
        <v>12.602521227648159</v>
      </c>
      <c r="M54" s="42">
        <v>2.0992000000000002</v>
      </c>
      <c r="N54" s="42">
        <v>0.62490000000000001</v>
      </c>
      <c r="O54" s="42">
        <v>4.7335000000000003</v>
      </c>
      <c r="P54" s="44">
        <f t="shared" si="2"/>
        <v>103.04729999999998</v>
      </c>
    </row>
    <row r="55" spans="1:16" x14ac:dyDescent="0.3">
      <c r="A55" s="40" t="s">
        <v>97</v>
      </c>
      <c r="B55" s="41" t="s">
        <v>64</v>
      </c>
      <c r="C55" s="41" t="s">
        <v>458</v>
      </c>
      <c r="D55" s="42">
        <v>1.0388999999999999</v>
      </c>
      <c r="E55" s="42">
        <v>31.059699999999999</v>
      </c>
      <c r="F55" s="42" t="s">
        <v>62</v>
      </c>
      <c r="G55" s="42">
        <v>13.8101</v>
      </c>
      <c r="H55" s="43">
        <v>32.004535638143672</v>
      </c>
      <c r="I55" s="42">
        <v>4.5141</v>
      </c>
      <c r="J55" s="42">
        <v>0.216</v>
      </c>
      <c r="K55" s="42">
        <v>0.26950000000000002</v>
      </c>
      <c r="L55" s="43">
        <v>12.35656436185633</v>
      </c>
      <c r="M55" s="42">
        <v>2.1680000000000001</v>
      </c>
      <c r="N55" s="42">
        <v>1.0688</v>
      </c>
      <c r="O55" s="42">
        <v>4.6185999999999998</v>
      </c>
      <c r="P55" s="44">
        <f t="shared" si="2"/>
        <v>103.12479999999999</v>
      </c>
    </row>
    <row r="56" spans="1:16" x14ac:dyDescent="0.3">
      <c r="A56" s="40" t="s">
        <v>97</v>
      </c>
      <c r="B56" s="41" t="s">
        <v>100</v>
      </c>
      <c r="C56" s="41" t="s">
        <v>458</v>
      </c>
      <c r="D56" s="42">
        <v>0.56469999999999998</v>
      </c>
      <c r="E56" s="42">
        <v>31.138000000000002</v>
      </c>
      <c r="F56" s="42" t="s">
        <v>62</v>
      </c>
      <c r="G56" s="42">
        <v>15.339700000000001</v>
      </c>
      <c r="H56" s="43">
        <v>34.254025862713341</v>
      </c>
      <c r="I56" s="42">
        <v>3.8105000000000002</v>
      </c>
      <c r="J56" s="42">
        <v>9.5500000000000002E-2</v>
      </c>
      <c r="K56" s="42">
        <v>0.50070000000000003</v>
      </c>
      <c r="L56" s="43">
        <v>11.810274137286662</v>
      </c>
      <c r="M56" s="42">
        <v>1.5343</v>
      </c>
      <c r="N56" s="42">
        <v>0.2984</v>
      </c>
      <c r="O56" s="42">
        <v>4.7008000000000001</v>
      </c>
      <c r="P56" s="44">
        <f t="shared" si="2"/>
        <v>104.04689999999999</v>
      </c>
    </row>
    <row r="57" spans="1:16" x14ac:dyDescent="0.3">
      <c r="A57" s="40" t="s">
        <v>97</v>
      </c>
      <c r="B57" s="41" t="s">
        <v>437</v>
      </c>
      <c r="C57" s="41" t="s">
        <v>458</v>
      </c>
      <c r="D57" s="42">
        <v>0.85250000000000004</v>
      </c>
      <c r="E57" s="42">
        <v>31.356999999999999</v>
      </c>
      <c r="F57" s="42">
        <v>0.31619999999999998</v>
      </c>
      <c r="G57" s="42">
        <v>13.993399999999999</v>
      </c>
      <c r="H57" s="43">
        <v>31.812032393193711</v>
      </c>
      <c r="I57" s="42">
        <v>3.9363999999999999</v>
      </c>
      <c r="J57" s="42">
        <v>7.2099999999999997E-2</v>
      </c>
      <c r="K57" s="42">
        <v>0.32650000000000001</v>
      </c>
      <c r="L57" s="43">
        <v>11.629367606806293</v>
      </c>
      <c r="M57" s="42">
        <v>2.1678000000000002</v>
      </c>
      <c r="N57" s="42">
        <v>1.3468</v>
      </c>
      <c r="O57" s="42">
        <v>4.5481999999999996</v>
      </c>
      <c r="P57" s="44">
        <f t="shared" si="2"/>
        <v>102.35830000000001</v>
      </c>
    </row>
    <row r="58" spans="1:16" x14ac:dyDescent="0.3">
      <c r="A58" s="40" t="s">
        <v>97</v>
      </c>
      <c r="B58" s="41" t="s">
        <v>438</v>
      </c>
      <c r="C58" s="41" t="s">
        <v>458</v>
      </c>
      <c r="D58" s="42">
        <v>0.75880000000000003</v>
      </c>
      <c r="E58" s="42">
        <v>30.456099999999999</v>
      </c>
      <c r="F58" s="42" t="s">
        <v>62</v>
      </c>
      <c r="G58" s="42">
        <v>14.204700000000001</v>
      </c>
      <c r="H58" s="43">
        <v>32.391286800631661</v>
      </c>
      <c r="I58" s="42">
        <v>4.7084999999999999</v>
      </c>
      <c r="J58" s="42">
        <v>0.10639999999999999</v>
      </c>
      <c r="K58" s="42">
        <v>0.70420000000000005</v>
      </c>
      <c r="L58" s="43">
        <v>12.145013199368337</v>
      </c>
      <c r="M58" s="42">
        <v>2.2477</v>
      </c>
      <c r="N58" s="42">
        <v>0.5292</v>
      </c>
      <c r="O58" s="42">
        <v>4.6281999999999996</v>
      </c>
      <c r="P58" s="44">
        <f t="shared" si="2"/>
        <v>102.8801</v>
      </c>
    </row>
    <row r="59" spans="1:16" x14ac:dyDescent="0.3">
      <c r="A59" s="40" t="s">
        <v>97</v>
      </c>
      <c r="B59" s="41" t="s">
        <v>76</v>
      </c>
      <c r="C59" s="41" t="s">
        <v>410</v>
      </c>
      <c r="D59" s="42">
        <v>1.0517000000000001</v>
      </c>
      <c r="E59" s="42">
        <v>30.41</v>
      </c>
      <c r="F59" s="42" t="s">
        <v>62</v>
      </c>
      <c r="G59" s="42">
        <v>13.4298</v>
      </c>
      <c r="H59" s="43">
        <v>31.430983799292477</v>
      </c>
      <c r="I59" s="42">
        <v>4.798</v>
      </c>
      <c r="J59" s="42">
        <v>0.2631</v>
      </c>
      <c r="K59" s="42">
        <v>0.30930000000000002</v>
      </c>
      <c r="L59" s="43">
        <v>12.613316200707521</v>
      </c>
      <c r="M59" s="42">
        <v>2.2134</v>
      </c>
      <c r="N59" s="42">
        <v>1.1583000000000001</v>
      </c>
      <c r="O59" s="42">
        <v>4.6582999999999997</v>
      </c>
      <c r="P59" s="44">
        <f t="shared" si="2"/>
        <v>102.33619999999999</v>
      </c>
    </row>
    <row r="60" spans="1:16" x14ac:dyDescent="0.3">
      <c r="A60" s="40"/>
      <c r="B60" s="41"/>
      <c r="C60" s="41"/>
      <c r="D60" s="42"/>
      <c r="E60" s="42"/>
      <c r="F60" s="42"/>
      <c r="G60" s="42"/>
      <c r="H60" s="43"/>
      <c r="I60" s="42"/>
      <c r="J60" s="42"/>
      <c r="K60" s="42"/>
      <c r="L60" s="43"/>
      <c r="M60" s="42"/>
      <c r="N60" s="42"/>
      <c r="O60" s="42"/>
      <c r="P60" s="44"/>
    </row>
    <row r="61" spans="1:16" x14ac:dyDescent="0.3">
      <c r="A61" s="40" t="s">
        <v>435</v>
      </c>
      <c r="B61" s="45" t="s">
        <v>450</v>
      </c>
      <c r="C61" s="45" t="s">
        <v>436</v>
      </c>
      <c r="D61" s="46">
        <v>0.18679999999999999</v>
      </c>
      <c r="E61" s="46">
        <v>31.584900000000001</v>
      </c>
      <c r="F61" s="46" t="s">
        <v>62</v>
      </c>
      <c r="G61" s="46">
        <v>14.7879</v>
      </c>
      <c r="H61" s="43">
        <v>35.324202783881908</v>
      </c>
      <c r="I61" s="46">
        <v>0.2782</v>
      </c>
      <c r="J61" s="46">
        <v>0.1401</v>
      </c>
      <c r="K61" s="46">
        <v>0.23860000000000001</v>
      </c>
      <c r="L61" s="43">
        <v>12.787997216118086</v>
      </c>
      <c r="M61" s="46">
        <v>1.9942</v>
      </c>
      <c r="N61" s="46">
        <v>0.55969999999999998</v>
      </c>
      <c r="O61" s="46">
        <v>4.8807</v>
      </c>
      <c r="P61" s="44">
        <f t="shared" ref="P61:P85" si="3">SUM(D61:O61)</f>
        <v>102.76330000000003</v>
      </c>
    </row>
    <row r="62" spans="1:16" x14ac:dyDescent="0.3">
      <c r="A62" s="40" t="s">
        <v>435</v>
      </c>
      <c r="B62" s="45" t="s">
        <v>451</v>
      </c>
      <c r="C62" s="45" t="s">
        <v>436</v>
      </c>
      <c r="D62" s="46">
        <v>0.95330000000000004</v>
      </c>
      <c r="E62" s="46">
        <v>30.949300000000001</v>
      </c>
      <c r="F62" s="46" t="s">
        <v>62</v>
      </c>
      <c r="G62" s="46">
        <v>13.680099999999999</v>
      </c>
      <c r="H62" s="43">
        <v>32.023090930868065</v>
      </c>
      <c r="I62" s="46">
        <v>4.8518999999999997</v>
      </c>
      <c r="J62" s="46">
        <v>0.30180000000000001</v>
      </c>
      <c r="K62" s="46">
        <v>0.5968</v>
      </c>
      <c r="L62" s="43">
        <v>12.00040906913193</v>
      </c>
      <c r="M62" s="46">
        <v>1.8158000000000001</v>
      </c>
      <c r="N62" s="46">
        <v>0.48149999999999998</v>
      </c>
      <c r="O62" s="46">
        <v>4.4107000000000003</v>
      </c>
      <c r="P62" s="44">
        <f t="shared" si="3"/>
        <v>102.0647</v>
      </c>
    </row>
    <row r="63" spans="1:16" x14ac:dyDescent="0.3">
      <c r="A63" s="40" t="s">
        <v>435</v>
      </c>
      <c r="B63" s="45" t="s">
        <v>439</v>
      </c>
      <c r="C63" s="45" t="s">
        <v>434</v>
      </c>
      <c r="D63" s="46">
        <v>1.0137</v>
      </c>
      <c r="E63" s="46">
        <v>30.6538</v>
      </c>
      <c r="F63" s="46" t="s">
        <v>62</v>
      </c>
      <c r="G63" s="46">
        <v>12.6938</v>
      </c>
      <c r="H63" s="43">
        <v>30.736786497618624</v>
      </c>
      <c r="I63" s="46">
        <v>6.4329999999999998</v>
      </c>
      <c r="J63" s="46">
        <v>0.18479999999999999</v>
      </c>
      <c r="K63" s="46">
        <v>0.77029999999999998</v>
      </c>
      <c r="L63" s="43">
        <v>11.710313502381377</v>
      </c>
      <c r="M63" s="46">
        <v>2.1231</v>
      </c>
      <c r="N63" s="46">
        <v>0.94620000000000004</v>
      </c>
      <c r="O63" s="46">
        <v>4.2939999999999996</v>
      </c>
      <c r="P63" s="44">
        <f t="shared" si="3"/>
        <v>101.5598</v>
      </c>
    </row>
    <row r="64" spans="1:16" x14ac:dyDescent="0.3">
      <c r="A64" s="40" t="s">
        <v>435</v>
      </c>
      <c r="B64" s="45" t="s">
        <v>440</v>
      </c>
      <c r="C64" s="45" t="s">
        <v>434</v>
      </c>
      <c r="D64" s="46">
        <v>1.3228</v>
      </c>
      <c r="E64" s="46">
        <v>31.776499999999999</v>
      </c>
      <c r="F64" s="46">
        <v>1.4218999999999999</v>
      </c>
      <c r="G64" s="46">
        <v>12.68</v>
      </c>
      <c r="H64" s="43">
        <v>29.311606315870982</v>
      </c>
      <c r="I64" s="46">
        <v>5.5686</v>
      </c>
      <c r="J64" s="46">
        <v>0.66539999999999999</v>
      </c>
      <c r="K64" s="46">
        <v>0.36149999999999999</v>
      </c>
      <c r="L64" s="43">
        <v>11.047693684129024</v>
      </c>
      <c r="M64" s="46">
        <v>2.0278</v>
      </c>
      <c r="N64" s="46">
        <v>1.2866</v>
      </c>
      <c r="O64" s="46">
        <v>4.1143999999999998</v>
      </c>
      <c r="P64" s="44">
        <f t="shared" si="3"/>
        <v>101.58480000000004</v>
      </c>
    </row>
    <row r="65" spans="1:16" x14ac:dyDescent="0.3">
      <c r="A65" s="40" t="s">
        <v>435</v>
      </c>
      <c r="B65" s="45" t="s">
        <v>452</v>
      </c>
      <c r="C65" s="45" t="s">
        <v>434</v>
      </c>
      <c r="D65" s="46">
        <v>1.3069</v>
      </c>
      <c r="E65" s="46">
        <v>31.403700000000001</v>
      </c>
      <c r="F65" s="46">
        <v>1.2768999999999999</v>
      </c>
      <c r="G65" s="46">
        <v>12.5745</v>
      </c>
      <c r="H65" s="43">
        <v>29.634065395562004</v>
      </c>
      <c r="I65" s="46">
        <v>5.8642000000000003</v>
      </c>
      <c r="J65" s="46">
        <v>0.45710000000000001</v>
      </c>
      <c r="K65" s="46">
        <v>0.35830000000000001</v>
      </c>
      <c r="L65" s="43">
        <v>11.119734604437994</v>
      </c>
      <c r="M65" s="46">
        <v>2.0072000000000001</v>
      </c>
      <c r="N65" s="46">
        <v>1.1953</v>
      </c>
      <c r="O65" s="46">
        <v>4.0697000000000001</v>
      </c>
      <c r="P65" s="44">
        <f t="shared" si="3"/>
        <v>101.26759999999999</v>
      </c>
    </row>
    <row r="66" spans="1:16" x14ac:dyDescent="0.3">
      <c r="A66" s="40" t="s">
        <v>435</v>
      </c>
      <c r="B66" s="45" t="s">
        <v>432</v>
      </c>
      <c r="C66" s="45" t="s">
        <v>434</v>
      </c>
      <c r="D66" s="46">
        <v>1.1133</v>
      </c>
      <c r="E66" s="46">
        <v>30.967099999999999</v>
      </c>
      <c r="F66" s="46" t="s">
        <v>62</v>
      </c>
      <c r="G66" s="46">
        <v>12.228199999999999</v>
      </c>
      <c r="H66" s="43">
        <v>30.739321022254543</v>
      </c>
      <c r="I66" s="46">
        <v>6.2826000000000004</v>
      </c>
      <c r="J66" s="46">
        <v>0.17130000000000001</v>
      </c>
      <c r="K66" s="46">
        <v>0.60850000000000004</v>
      </c>
      <c r="L66" s="43">
        <v>12.259878977745457</v>
      </c>
      <c r="M66" s="46">
        <v>2.2892000000000001</v>
      </c>
      <c r="N66" s="46">
        <v>1.0960000000000001</v>
      </c>
      <c r="O66" s="46">
        <v>4.3049999999999997</v>
      </c>
      <c r="P66" s="44">
        <f t="shared" si="3"/>
        <v>102.06040000000002</v>
      </c>
    </row>
    <row r="67" spans="1:16" x14ac:dyDescent="0.3">
      <c r="A67" s="40" t="s">
        <v>435</v>
      </c>
      <c r="B67" s="45" t="s">
        <v>442</v>
      </c>
      <c r="C67" s="45" t="s">
        <v>434</v>
      </c>
      <c r="D67" s="46">
        <v>0.79049999999999998</v>
      </c>
      <c r="E67" s="46">
        <v>31.657599999999999</v>
      </c>
      <c r="F67" s="46">
        <v>0.1326</v>
      </c>
      <c r="G67" s="46">
        <v>12.5002</v>
      </c>
      <c r="H67" s="43">
        <v>31.530799706701124</v>
      </c>
      <c r="I67" s="46">
        <v>3.3169</v>
      </c>
      <c r="J67" s="46">
        <v>0.4556</v>
      </c>
      <c r="K67" s="46">
        <v>0.24329999999999999</v>
      </c>
      <c r="L67" s="43">
        <v>13.11530029329888</v>
      </c>
      <c r="M67" s="46">
        <v>2.6461000000000001</v>
      </c>
      <c r="N67" s="46">
        <v>1.4722</v>
      </c>
      <c r="O67" s="46">
        <v>4.5510000000000002</v>
      </c>
      <c r="P67" s="44">
        <f t="shared" si="3"/>
        <v>102.41210000000002</v>
      </c>
    </row>
    <row r="68" spans="1:16" x14ac:dyDescent="0.3">
      <c r="A68" s="40" t="s">
        <v>435</v>
      </c>
      <c r="B68" s="45" t="s">
        <v>443</v>
      </c>
      <c r="C68" s="45" t="s">
        <v>434</v>
      </c>
      <c r="D68" s="46">
        <v>1.0670999999999999</v>
      </c>
      <c r="E68" s="46">
        <v>30.58</v>
      </c>
      <c r="F68" s="46" t="s">
        <v>62</v>
      </c>
      <c r="G68" s="46">
        <v>13.026400000000001</v>
      </c>
      <c r="H68" s="43">
        <v>30.810215285022721</v>
      </c>
      <c r="I68" s="46">
        <v>6.7462</v>
      </c>
      <c r="J68" s="46">
        <v>0.30020000000000002</v>
      </c>
      <c r="K68" s="46">
        <v>0.8448</v>
      </c>
      <c r="L68" s="43">
        <v>11.922084714977281</v>
      </c>
      <c r="M68" s="46">
        <v>1.7436</v>
      </c>
      <c r="N68" s="46">
        <v>0.33550000000000002</v>
      </c>
      <c r="O68" s="46">
        <v>4.3827999999999996</v>
      </c>
      <c r="P68" s="44">
        <f t="shared" si="3"/>
        <v>101.75890000000003</v>
      </c>
    </row>
    <row r="69" spans="1:16" x14ac:dyDescent="0.3">
      <c r="A69" s="40" t="s">
        <v>435</v>
      </c>
      <c r="B69" s="45" t="s">
        <v>95</v>
      </c>
      <c r="C69" s="45" t="s">
        <v>441</v>
      </c>
      <c r="D69" s="46">
        <v>1.3374999999999999</v>
      </c>
      <c r="E69" s="46">
        <v>31.5153</v>
      </c>
      <c r="F69" s="46">
        <v>0.63719999999999999</v>
      </c>
      <c r="G69" s="46">
        <v>12.2888</v>
      </c>
      <c r="H69" s="43">
        <v>29.68778225781913</v>
      </c>
      <c r="I69" s="46">
        <v>5.0499000000000001</v>
      </c>
      <c r="J69" s="46">
        <v>0.7923</v>
      </c>
      <c r="K69" s="46">
        <v>0.29239999999999999</v>
      </c>
      <c r="L69" s="43">
        <v>11.118417742180874</v>
      </c>
      <c r="M69" s="46">
        <v>2.4243999999999999</v>
      </c>
      <c r="N69" s="46">
        <v>1.7485999999999999</v>
      </c>
      <c r="O69" s="46">
        <v>4.1021999999999998</v>
      </c>
      <c r="P69" s="44">
        <f t="shared" si="3"/>
        <v>100.99480000000001</v>
      </c>
    </row>
    <row r="70" spans="1:16" x14ac:dyDescent="0.3">
      <c r="A70" s="40" t="s">
        <v>435</v>
      </c>
      <c r="B70" s="45" t="s">
        <v>96</v>
      </c>
      <c r="C70" s="45" t="s">
        <v>441</v>
      </c>
      <c r="D70" s="46">
        <v>1.1363000000000001</v>
      </c>
      <c r="E70" s="46">
        <v>31.6023</v>
      </c>
      <c r="F70" s="46">
        <v>0.52600000000000002</v>
      </c>
      <c r="G70" s="46">
        <v>13.227499999999999</v>
      </c>
      <c r="H70" s="43">
        <v>30.523611957561112</v>
      </c>
      <c r="I70" s="46">
        <v>4.0789</v>
      </c>
      <c r="J70" s="46">
        <v>0.72250000000000003</v>
      </c>
      <c r="K70" s="46">
        <v>0.26719999999999999</v>
      </c>
      <c r="L70" s="43">
        <v>11.201888042438885</v>
      </c>
      <c r="M70" s="46">
        <v>2.2416</v>
      </c>
      <c r="N70" s="46">
        <v>1.4946999999999999</v>
      </c>
      <c r="O70" s="46">
        <v>4.2164000000000001</v>
      </c>
      <c r="P70" s="44">
        <f t="shared" si="3"/>
        <v>101.2389</v>
      </c>
    </row>
    <row r="71" spans="1:16" x14ac:dyDescent="0.3">
      <c r="A71" s="40" t="s">
        <v>435</v>
      </c>
      <c r="B71" s="45" t="s">
        <v>83</v>
      </c>
      <c r="C71" s="45" t="s">
        <v>446</v>
      </c>
      <c r="D71" s="46">
        <v>0.14380000000000001</v>
      </c>
      <c r="E71" s="46">
        <v>31.473800000000001</v>
      </c>
      <c r="F71" s="46" t="s">
        <v>62</v>
      </c>
      <c r="G71" s="46">
        <v>12.0496</v>
      </c>
      <c r="H71" s="43">
        <v>34.105690393530686</v>
      </c>
      <c r="I71" s="46" t="s">
        <v>62</v>
      </c>
      <c r="J71" s="46">
        <v>0.35560000000000003</v>
      </c>
      <c r="K71" s="46">
        <v>0.26050000000000001</v>
      </c>
      <c r="L71" s="43">
        <v>15.532609606469316</v>
      </c>
      <c r="M71" s="46">
        <v>2.5865999999999998</v>
      </c>
      <c r="N71" s="46">
        <v>0.71440000000000003</v>
      </c>
      <c r="O71" s="46">
        <v>4.9851999999999999</v>
      </c>
      <c r="P71" s="44">
        <f t="shared" si="3"/>
        <v>102.20780000000001</v>
      </c>
    </row>
    <row r="72" spans="1:16" x14ac:dyDescent="0.3">
      <c r="A72" s="40" t="s">
        <v>435</v>
      </c>
      <c r="B72" s="45" t="s">
        <v>448</v>
      </c>
      <c r="C72" s="45" t="s">
        <v>441</v>
      </c>
      <c r="D72" s="46">
        <v>0.84660000000000002</v>
      </c>
      <c r="E72" s="46">
        <v>29.255700000000001</v>
      </c>
      <c r="F72" s="46" t="s">
        <v>62</v>
      </c>
      <c r="G72" s="46">
        <v>13.717499999999999</v>
      </c>
      <c r="H72" s="43">
        <v>30.975125259235654</v>
      </c>
      <c r="I72" s="46">
        <v>9.0490999999999993</v>
      </c>
      <c r="J72" s="46">
        <v>0.26869999999999999</v>
      </c>
      <c r="K72" s="46">
        <v>1.589</v>
      </c>
      <c r="L72" s="43">
        <v>10.734374740764354</v>
      </c>
      <c r="M72" s="46">
        <v>1.3935</v>
      </c>
      <c r="N72" s="46" t="s">
        <v>62</v>
      </c>
      <c r="O72" s="46">
        <v>4.1668000000000003</v>
      </c>
      <c r="P72" s="44">
        <f t="shared" si="3"/>
        <v>101.99639999999999</v>
      </c>
    </row>
    <row r="73" spans="1:16" x14ac:dyDescent="0.3">
      <c r="A73" s="40" t="s">
        <v>435</v>
      </c>
      <c r="B73" s="45" t="s">
        <v>449</v>
      </c>
      <c r="C73" s="45" t="s">
        <v>441</v>
      </c>
      <c r="D73" s="46">
        <v>0.64139999999999997</v>
      </c>
      <c r="E73" s="46">
        <v>30.2165</v>
      </c>
      <c r="F73" s="46" t="s">
        <v>62</v>
      </c>
      <c r="G73" s="46">
        <v>14.1652</v>
      </c>
      <c r="H73" s="43">
        <v>32.422571149562557</v>
      </c>
      <c r="I73" s="46">
        <v>5.8067000000000002</v>
      </c>
      <c r="J73" s="46">
        <v>0.27410000000000001</v>
      </c>
      <c r="K73" s="46">
        <v>1.0075000000000001</v>
      </c>
      <c r="L73" s="43">
        <v>11.487528850437446</v>
      </c>
      <c r="M73" s="46">
        <v>1.4120999999999999</v>
      </c>
      <c r="N73" s="46">
        <v>0.27660000000000001</v>
      </c>
      <c r="O73" s="46">
        <v>4.452</v>
      </c>
      <c r="P73" s="44">
        <f t="shared" si="3"/>
        <v>102.1622</v>
      </c>
    </row>
    <row r="74" spans="1:16" x14ac:dyDescent="0.3">
      <c r="A74" s="40" t="s">
        <v>435</v>
      </c>
      <c r="B74" s="45" t="s">
        <v>447</v>
      </c>
      <c r="C74" s="45" t="s">
        <v>441</v>
      </c>
      <c r="D74" s="46">
        <v>0.2802</v>
      </c>
      <c r="E74" s="46">
        <v>31.241</v>
      </c>
      <c r="F74" s="46" t="s">
        <v>62</v>
      </c>
      <c r="G74" s="46">
        <v>12.672800000000001</v>
      </c>
      <c r="H74" s="43">
        <v>33.327070968529299</v>
      </c>
      <c r="I74" s="46">
        <v>1.5266</v>
      </c>
      <c r="J74" s="46">
        <v>0.2021</v>
      </c>
      <c r="K74" s="46">
        <v>0.45179999999999998</v>
      </c>
      <c r="L74" s="43">
        <v>14.370429031470708</v>
      </c>
      <c r="M74" s="46">
        <v>2.4478</v>
      </c>
      <c r="N74" s="46">
        <v>0.5827</v>
      </c>
      <c r="O74" s="46">
        <v>4.8158000000000003</v>
      </c>
      <c r="P74" s="44">
        <f t="shared" si="3"/>
        <v>101.91830000000002</v>
      </c>
    </row>
    <row r="75" spans="1:16" x14ac:dyDescent="0.3">
      <c r="A75" s="40" t="s">
        <v>435</v>
      </c>
      <c r="B75" s="45" t="s">
        <v>105</v>
      </c>
      <c r="C75" s="45" t="s">
        <v>441</v>
      </c>
      <c r="D75" s="46">
        <v>0.62219999999999998</v>
      </c>
      <c r="E75" s="46">
        <v>30.723800000000001</v>
      </c>
      <c r="F75" s="46" t="s">
        <v>62</v>
      </c>
      <c r="G75" s="46">
        <v>14.135899999999999</v>
      </c>
      <c r="H75" s="43">
        <v>32.880331395206923</v>
      </c>
      <c r="I75" s="46">
        <v>4.7918000000000003</v>
      </c>
      <c r="J75" s="46">
        <v>0.2772</v>
      </c>
      <c r="K75" s="46">
        <v>0.82410000000000005</v>
      </c>
      <c r="L75" s="43">
        <v>11.876068604793078</v>
      </c>
      <c r="M75" s="46">
        <v>1.5247999999999999</v>
      </c>
      <c r="N75" s="46">
        <v>0.40860000000000002</v>
      </c>
      <c r="O75" s="46">
        <v>4.5084999999999997</v>
      </c>
      <c r="P75" s="44">
        <f t="shared" si="3"/>
        <v>102.57329999999999</v>
      </c>
    </row>
    <row r="76" spans="1:16" x14ac:dyDescent="0.3">
      <c r="A76" s="40" t="s">
        <v>435</v>
      </c>
      <c r="B76" s="45" t="s">
        <v>106</v>
      </c>
      <c r="C76" s="45" t="s">
        <v>441</v>
      </c>
      <c r="D76" s="46">
        <v>0.6431</v>
      </c>
      <c r="E76" s="46">
        <v>30.929500000000001</v>
      </c>
      <c r="F76" s="46" t="s">
        <v>62</v>
      </c>
      <c r="G76" s="46">
        <v>13.5451</v>
      </c>
      <c r="H76" s="43">
        <v>32.9762080393063</v>
      </c>
      <c r="I76" s="46">
        <v>3.8919000000000001</v>
      </c>
      <c r="J76" s="46">
        <v>0.31390000000000001</v>
      </c>
      <c r="K76" s="46">
        <v>0.63790000000000002</v>
      </c>
      <c r="L76" s="43">
        <v>12.469291960693706</v>
      </c>
      <c r="M76" s="46">
        <v>1.8651</v>
      </c>
      <c r="N76" s="46">
        <v>0.53320000000000001</v>
      </c>
      <c r="O76" s="46">
        <v>4.6417000000000002</v>
      </c>
      <c r="P76" s="44">
        <f t="shared" si="3"/>
        <v>102.44690000000001</v>
      </c>
    </row>
    <row r="77" spans="1:16" x14ac:dyDescent="0.3">
      <c r="A77" s="40" t="s">
        <v>435</v>
      </c>
      <c r="B77" s="45" t="s">
        <v>65</v>
      </c>
      <c r="C77" s="45" t="s">
        <v>444</v>
      </c>
      <c r="D77" s="46">
        <v>0.7611</v>
      </c>
      <c r="E77" s="46">
        <v>30.402799999999999</v>
      </c>
      <c r="F77" s="46" t="s">
        <v>62</v>
      </c>
      <c r="G77" s="46">
        <v>13.3672</v>
      </c>
      <c r="H77" s="43">
        <v>31.905502949418263</v>
      </c>
      <c r="I77" s="46">
        <v>5.5911</v>
      </c>
      <c r="J77" s="46">
        <v>0.2331</v>
      </c>
      <c r="K77" s="46">
        <v>0.82299999999999995</v>
      </c>
      <c r="L77" s="43">
        <v>12.518797050581734</v>
      </c>
      <c r="M77" s="46">
        <v>1.7708999999999999</v>
      </c>
      <c r="N77" s="46">
        <v>0.40129999999999999</v>
      </c>
      <c r="O77" s="46">
        <v>4.5015000000000001</v>
      </c>
      <c r="P77" s="44">
        <f t="shared" si="3"/>
        <v>102.27629999999999</v>
      </c>
    </row>
    <row r="78" spans="1:16" x14ac:dyDescent="0.3">
      <c r="A78" s="40" t="s">
        <v>435</v>
      </c>
      <c r="B78" s="45" t="s">
        <v>85</v>
      </c>
      <c r="C78" s="45" t="s">
        <v>441</v>
      </c>
      <c r="D78" s="46">
        <v>0.74639999999999995</v>
      </c>
      <c r="E78" s="46">
        <v>30.511600000000001</v>
      </c>
      <c r="F78" s="46" t="s">
        <v>62</v>
      </c>
      <c r="G78" s="46">
        <v>13.4056</v>
      </c>
      <c r="H78" s="43">
        <v>31.978469103170255</v>
      </c>
      <c r="I78" s="46">
        <v>5.48</v>
      </c>
      <c r="J78" s="46">
        <v>0.2271</v>
      </c>
      <c r="K78" s="46">
        <v>0.82989999999999997</v>
      </c>
      <c r="L78" s="43">
        <v>12.315430896829747</v>
      </c>
      <c r="M78" s="46">
        <v>1.6392</v>
      </c>
      <c r="N78" s="46">
        <v>0.33900000000000002</v>
      </c>
      <c r="O78" s="46">
        <v>4.4988000000000001</v>
      </c>
      <c r="P78" s="44">
        <f t="shared" si="3"/>
        <v>101.97150000000001</v>
      </c>
    </row>
    <row r="79" spans="1:16" x14ac:dyDescent="0.3">
      <c r="A79" s="40" t="s">
        <v>435</v>
      </c>
      <c r="B79" s="45" t="s">
        <v>107</v>
      </c>
      <c r="C79" s="45" t="s">
        <v>441</v>
      </c>
      <c r="D79" s="46">
        <v>0.92200000000000004</v>
      </c>
      <c r="E79" s="46">
        <v>30.124600000000001</v>
      </c>
      <c r="F79" s="46" t="s">
        <v>62</v>
      </c>
      <c r="G79" s="46">
        <v>13.3492</v>
      </c>
      <c r="H79" s="43">
        <v>31.387177361816015</v>
      </c>
      <c r="I79" s="46">
        <v>7.0316000000000001</v>
      </c>
      <c r="J79" s="46">
        <v>0.26200000000000001</v>
      </c>
      <c r="K79" s="46">
        <v>0.97430000000000005</v>
      </c>
      <c r="L79" s="43">
        <v>11.16262263818399</v>
      </c>
      <c r="M79" s="46">
        <v>1.7594000000000001</v>
      </c>
      <c r="N79" s="46">
        <v>0.59389999999999998</v>
      </c>
      <c r="O79" s="46">
        <v>4.2363</v>
      </c>
      <c r="P79" s="44">
        <f t="shared" si="3"/>
        <v>101.80310000000001</v>
      </c>
    </row>
    <row r="80" spans="1:16" x14ac:dyDescent="0.3">
      <c r="A80" s="40" t="s">
        <v>435</v>
      </c>
      <c r="B80" s="45" t="s">
        <v>108</v>
      </c>
      <c r="C80" s="45" t="s">
        <v>441</v>
      </c>
      <c r="D80" s="46">
        <v>0.60219999999999996</v>
      </c>
      <c r="E80" s="46">
        <v>30.780100000000001</v>
      </c>
      <c r="F80" s="46" t="s">
        <v>62</v>
      </c>
      <c r="G80" s="46">
        <v>14.151199999999999</v>
      </c>
      <c r="H80" s="43">
        <v>32.523594974576909</v>
      </c>
      <c r="I80" s="46">
        <v>3.5110000000000001</v>
      </c>
      <c r="J80" s="46">
        <v>0.49049999999999999</v>
      </c>
      <c r="K80" s="46">
        <v>0.61360000000000003</v>
      </c>
      <c r="L80" s="43">
        <v>12.096905025423089</v>
      </c>
      <c r="M80" s="46">
        <v>1.9645999999999999</v>
      </c>
      <c r="N80" s="46">
        <v>0.79559999999999997</v>
      </c>
      <c r="O80" s="46">
        <v>4.5415000000000001</v>
      </c>
      <c r="P80" s="44">
        <f t="shared" si="3"/>
        <v>102.07079999999999</v>
      </c>
    </row>
    <row r="81" spans="1:16" x14ac:dyDescent="0.3">
      <c r="A81" s="40" t="s">
        <v>435</v>
      </c>
      <c r="B81" s="45" t="s">
        <v>72</v>
      </c>
      <c r="C81" s="45" t="s">
        <v>445</v>
      </c>
      <c r="D81" s="46">
        <v>0.78600000000000003</v>
      </c>
      <c r="E81" s="46">
        <v>29.834800000000001</v>
      </c>
      <c r="F81" s="46" t="s">
        <v>62</v>
      </c>
      <c r="G81" s="46">
        <v>13.734</v>
      </c>
      <c r="H81" s="43">
        <v>31.281863426735143</v>
      </c>
      <c r="I81" s="46">
        <v>7.4226999999999999</v>
      </c>
      <c r="J81" s="46">
        <v>0.2727</v>
      </c>
      <c r="K81" s="46">
        <v>1.2615000000000001</v>
      </c>
      <c r="L81" s="43">
        <v>11.450336573264858</v>
      </c>
      <c r="M81" s="46">
        <v>1.4756</v>
      </c>
      <c r="N81" s="46">
        <v>0.373</v>
      </c>
      <c r="O81" s="46">
        <v>4.3266999999999998</v>
      </c>
      <c r="P81" s="44">
        <f t="shared" si="3"/>
        <v>102.21920000000001</v>
      </c>
    </row>
    <row r="82" spans="1:16" x14ac:dyDescent="0.3">
      <c r="A82" s="40" t="s">
        <v>435</v>
      </c>
      <c r="B82" s="45" t="s">
        <v>68</v>
      </c>
      <c r="C82" s="45" t="s">
        <v>436</v>
      </c>
      <c r="D82" s="46">
        <v>1.0056</v>
      </c>
      <c r="E82" s="46">
        <v>31.103400000000001</v>
      </c>
      <c r="F82" s="46">
        <v>0.1206</v>
      </c>
      <c r="G82" s="46">
        <v>11.9847</v>
      </c>
      <c r="H82" s="43">
        <v>31.03060987048223</v>
      </c>
      <c r="I82" s="46">
        <v>4.8832000000000004</v>
      </c>
      <c r="J82" s="46">
        <v>0.1183</v>
      </c>
      <c r="K82" s="46">
        <v>0.3871</v>
      </c>
      <c r="L82" s="43">
        <v>13.387190129517771</v>
      </c>
      <c r="M82" s="46">
        <v>2.2656000000000001</v>
      </c>
      <c r="N82" s="46">
        <v>0.90359999999999996</v>
      </c>
      <c r="O82" s="46">
        <v>4.4764999999999997</v>
      </c>
      <c r="P82" s="44">
        <f t="shared" si="3"/>
        <v>101.66640000000004</v>
      </c>
    </row>
    <row r="83" spans="1:16" x14ac:dyDescent="0.3">
      <c r="A83" s="40" t="s">
        <v>435</v>
      </c>
      <c r="B83" s="45" t="s">
        <v>433</v>
      </c>
      <c r="C83" s="45" t="s">
        <v>434</v>
      </c>
      <c r="D83" s="46">
        <v>0.89049999999999996</v>
      </c>
      <c r="E83" s="46">
        <v>31.161999999999999</v>
      </c>
      <c r="F83" s="46">
        <v>0.30049999999999999</v>
      </c>
      <c r="G83" s="46">
        <v>12.367699999999999</v>
      </c>
      <c r="H83" s="43">
        <v>31.069042640060179</v>
      </c>
      <c r="I83" s="46">
        <v>3.6406000000000001</v>
      </c>
      <c r="J83" s="46">
        <v>0.41239999999999999</v>
      </c>
      <c r="K83" s="46">
        <v>0.26590000000000003</v>
      </c>
      <c r="L83" s="43">
        <v>12.732657359939818</v>
      </c>
      <c r="M83" s="46">
        <v>2.5396999999999998</v>
      </c>
      <c r="N83" s="46">
        <v>1.4467000000000001</v>
      </c>
      <c r="O83" s="46">
        <v>4.4721000000000002</v>
      </c>
      <c r="P83" s="44">
        <f t="shared" si="3"/>
        <v>101.29980000000002</v>
      </c>
    </row>
    <row r="84" spans="1:16" x14ac:dyDescent="0.3">
      <c r="A84" s="40" t="s">
        <v>435</v>
      </c>
      <c r="B84" s="45" t="s">
        <v>437</v>
      </c>
      <c r="C84" s="45" t="s">
        <v>434</v>
      </c>
      <c r="D84" s="46">
        <v>0.78</v>
      </c>
      <c r="E84" s="46">
        <v>31.207999999999998</v>
      </c>
      <c r="F84" s="46" t="s">
        <v>62</v>
      </c>
      <c r="G84" s="46">
        <v>12.606400000000001</v>
      </c>
      <c r="H84" s="43">
        <v>31.877752850817018</v>
      </c>
      <c r="I84" s="46">
        <v>4.4667000000000003</v>
      </c>
      <c r="J84" s="46">
        <v>0.16980000000000001</v>
      </c>
      <c r="K84" s="46">
        <v>0.58050000000000002</v>
      </c>
      <c r="L84" s="43">
        <v>12.616647149182988</v>
      </c>
      <c r="M84" s="46">
        <v>2.2490999999999999</v>
      </c>
      <c r="N84" s="46">
        <v>0.77829999999999999</v>
      </c>
      <c r="O84" s="46">
        <v>4.4248000000000003</v>
      </c>
      <c r="P84" s="44">
        <f t="shared" si="3"/>
        <v>101.75800000000001</v>
      </c>
    </row>
    <row r="85" spans="1:16" x14ac:dyDescent="0.3">
      <c r="A85" s="40" t="s">
        <v>435</v>
      </c>
      <c r="B85" s="45" t="s">
        <v>438</v>
      </c>
      <c r="C85" s="45" t="s">
        <v>434</v>
      </c>
      <c r="D85" s="46">
        <v>1.1073</v>
      </c>
      <c r="E85" s="46">
        <v>30.642199999999999</v>
      </c>
      <c r="F85" s="46" t="s">
        <v>62</v>
      </c>
      <c r="G85" s="46">
        <v>13.0288</v>
      </c>
      <c r="H85" s="43">
        <v>31.5210588517281</v>
      </c>
      <c r="I85" s="46">
        <v>6.8822999999999999</v>
      </c>
      <c r="J85" s="46">
        <v>0.28989999999999999</v>
      </c>
      <c r="K85" s="46">
        <v>0.81389999999999996</v>
      </c>
      <c r="L85" s="43">
        <v>11.347441148271896</v>
      </c>
      <c r="M85" s="46">
        <v>1.7972999999999999</v>
      </c>
      <c r="N85" s="46">
        <v>0.35639999999999999</v>
      </c>
      <c r="O85" s="46">
        <v>4.3002000000000002</v>
      </c>
      <c r="P85" s="44">
        <f t="shared" si="3"/>
        <v>102.08680000000001</v>
      </c>
    </row>
    <row r="86" spans="1:16" x14ac:dyDescent="0.3">
      <c r="A86" s="40"/>
      <c r="B86" s="45"/>
      <c r="C86" s="45"/>
      <c r="D86" s="46"/>
      <c r="E86" s="46"/>
      <c r="F86" s="46"/>
      <c r="G86" s="46"/>
      <c r="H86" s="43"/>
      <c r="I86" s="46"/>
      <c r="J86" s="46"/>
      <c r="K86" s="46"/>
      <c r="L86" s="43"/>
      <c r="M86" s="46"/>
      <c r="N86" s="46"/>
      <c r="O86" s="46"/>
      <c r="P86" s="44"/>
    </row>
    <row r="87" spans="1:16" x14ac:dyDescent="0.3">
      <c r="A87" s="40" t="s">
        <v>109</v>
      </c>
      <c r="B87" s="45" t="s">
        <v>78</v>
      </c>
      <c r="C87" s="45" t="s">
        <v>467</v>
      </c>
      <c r="D87" s="46">
        <v>0.6099</v>
      </c>
      <c r="E87" s="46">
        <v>31.636099999999999</v>
      </c>
      <c r="F87" s="46" t="s">
        <v>62</v>
      </c>
      <c r="G87" s="46">
        <v>17.956499999999998</v>
      </c>
      <c r="H87" s="43">
        <v>31.141710203203029</v>
      </c>
      <c r="I87" s="46">
        <v>2.411</v>
      </c>
      <c r="J87" s="46">
        <v>0.27150000000000002</v>
      </c>
      <c r="K87" s="46">
        <v>0.2487</v>
      </c>
      <c r="L87" s="43">
        <v>8.1329897967969735</v>
      </c>
      <c r="M87" s="46">
        <v>3.4182999999999999</v>
      </c>
      <c r="N87" s="46">
        <v>1.6140000000000001</v>
      </c>
      <c r="O87" s="46">
        <v>4.0046999999999997</v>
      </c>
      <c r="P87" s="44">
        <f t="shared" ref="P87:P139" si="4">SUM(D87:O87)</f>
        <v>101.44540000000002</v>
      </c>
    </row>
    <row r="88" spans="1:16" x14ac:dyDescent="0.3">
      <c r="A88" s="40" t="s">
        <v>109</v>
      </c>
      <c r="B88" s="45" t="s">
        <v>93</v>
      </c>
      <c r="C88" s="45" t="s">
        <v>414</v>
      </c>
      <c r="D88" s="46">
        <v>0.91479999999999995</v>
      </c>
      <c r="E88" s="46">
        <v>31.837599999999998</v>
      </c>
      <c r="F88" s="46">
        <v>1.1667000000000001</v>
      </c>
      <c r="G88" s="46">
        <v>11.855</v>
      </c>
      <c r="H88" s="43">
        <v>29.656406470975504</v>
      </c>
      <c r="I88" s="46">
        <v>3.4033000000000002</v>
      </c>
      <c r="J88" s="46">
        <v>0.49919999999999998</v>
      </c>
      <c r="K88" s="46">
        <v>0.31180000000000002</v>
      </c>
      <c r="L88" s="43">
        <v>11.637393529024502</v>
      </c>
      <c r="M88" s="46">
        <v>2.7690000000000001</v>
      </c>
      <c r="N88" s="46">
        <v>2.2513999999999998</v>
      </c>
      <c r="O88" s="46">
        <v>4.1444999999999999</v>
      </c>
      <c r="P88" s="44">
        <f t="shared" si="4"/>
        <v>100.44710000000002</v>
      </c>
    </row>
    <row r="89" spans="1:16" x14ac:dyDescent="0.3">
      <c r="A89" s="40" t="s">
        <v>109</v>
      </c>
      <c r="B89" s="45" t="s">
        <v>94</v>
      </c>
      <c r="C89" s="45" t="s">
        <v>414</v>
      </c>
      <c r="D89" s="46">
        <v>0.70269999999999999</v>
      </c>
      <c r="E89" s="46">
        <v>28.8353</v>
      </c>
      <c r="F89" s="46" t="s">
        <v>62</v>
      </c>
      <c r="G89" s="46">
        <v>13.098599999999999</v>
      </c>
      <c r="H89" s="43">
        <v>32.493006261224174</v>
      </c>
      <c r="I89" s="46">
        <v>5.9996999999999998</v>
      </c>
      <c r="J89" s="46">
        <v>0.1004</v>
      </c>
      <c r="K89" s="46">
        <v>1.0618000000000001</v>
      </c>
      <c r="L89" s="43">
        <v>12.275793738775825</v>
      </c>
      <c r="M89" s="46">
        <v>1.4068000000000001</v>
      </c>
      <c r="N89" s="46" t="s">
        <v>62</v>
      </c>
      <c r="O89" s="46">
        <v>4.3800999999999997</v>
      </c>
      <c r="P89" s="44">
        <f t="shared" si="4"/>
        <v>100.35420000000002</v>
      </c>
    </row>
    <row r="90" spans="1:16" x14ac:dyDescent="0.3">
      <c r="A90" s="40" t="s">
        <v>109</v>
      </c>
      <c r="B90" s="45" t="s">
        <v>92</v>
      </c>
      <c r="C90" s="45" t="s">
        <v>414</v>
      </c>
      <c r="D90" s="46">
        <v>1.0288999999999999</v>
      </c>
      <c r="E90" s="46">
        <v>31.346599999999999</v>
      </c>
      <c r="F90" s="46" t="s">
        <v>62</v>
      </c>
      <c r="G90" s="46">
        <v>12.9312</v>
      </c>
      <c r="H90" s="43">
        <v>31.700986587788925</v>
      </c>
      <c r="I90" s="46">
        <v>4.5780000000000003</v>
      </c>
      <c r="J90" s="46">
        <v>0.24859999999999999</v>
      </c>
      <c r="K90" s="46">
        <v>0.34289999999999998</v>
      </c>
      <c r="L90" s="43">
        <v>11.679413412211078</v>
      </c>
      <c r="M90" s="46">
        <v>2.3050000000000002</v>
      </c>
      <c r="N90" s="46">
        <v>1.2506999999999999</v>
      </c>
      <c r="O90" s="46">
        <v>4.3019999999999996</v>
      </c>
      <c r="P90" s="44">
        <f t="shared" si="4"/>
        <v>101.71430000000001</v>
      </c>
    </row>
    <row r="91" spans="1:16" x14ac:dyDescent="0.3">
      <c r="A91" s="40" t="s">
        <v>109</v>
      </c>
      <c r="B91" s="45" t="s">
        <v>101</v>
      </c>
      <c r="C91" s="45" t="s">
        <v>462</v>
      </c>
      <c r="D91" s="46">
        <v>1.0075000000000001</v>
      </c>
      <c r="E91" s="46">
        <v>31.682600000000001</v>
      </c>
      <c r="F91" s="46" t="s">
        <v>62</v>
      </c>
      <c r="G91" s="46">
        <v>12.7936</v>
      </c>
      <c r="H91" s="43">
        <v>31.333131406958632</v>
      </c>
      <c r="I91" s="46">
        <v>4.5778999999999996</v>
      </c>
      <c r="J91" s="46">
        <v>0.2878</v>
      </c>
      <c r="K91" s="46">
        <v>0.32890000000000003</v>
      </c>
      <c r="L91" s="43">
        <v>11.700068593041362</v>
      </c>
      <c r="M91" s="46">
        <v>2.3948</v>
      </c>
      <c r="N91" s="46">
        <v>1.1673</v>
      </c>
      <c r="O91" s="46">
        <v>4.3346</v>
      </c>
      <c r="P91" s="44">
        <f t="shared" si="4"/>
        <v>101.6082</v>
      </c>
    </row>
    <row r="92" spans="1:16" x14ac:dyDescent="0.3">
      <c r="A92" s="40" t="s">
        <v>109</v>
      </c>
      <c r="B92" s="45" t="s">
        <v>102</v>
      </c>
      <c r="C92" s="45" t="s">
        <v>462</v>
      </c>
      <c r="D92" s="46">
        <v>0.9264</v>
      </c>
      <c r="E92" s="46">
        <v>31.394600000000001</v>
      </c>
      <c r="F92" s="46" t="s">
        <v>62</v>
      </c>
      <c r="G92" s="46">
        <v>12.964399999999999</v>
      </c>
      <c r="H92" s="43">
        <v>31.863714800332733</v>
      </c>
      <c r="I92" s="46">
        <v>4.0141999999999998</v>
      </c>
      <c r="J92" s="46">
        <v>0.26879999999999998</v>
      </c>
      <c r="K92" s="46">
        <v>0.3518</v>
      </c>
      <c r="L92" s="43">
        <v>11.917585199667268</v>
      </c>
      <c r="M92" s="46">
        <v>2.3349000000000002</v>
      </c>
      <c r="N92" s="46">
        <v>1.1597</v>
      </c>
      <c r="O92" s="46">
        <v>4.3384999999999998</v>
      </c>
      <c r="P92" s="44">
        <f t="shared" si="4"/>
        <v>101.5346</v>
      </c>
    </row>
    <row r="93" spans="1:16" x14ac:dyDescent="0.3">
      <c r="A93" s="40" t="s">
        <v>109</v>
      </c>
      <c r="B93" s="45" t="s">
        <v>66</v>
      </c>
      <c r="C93" s="45" t="s">
        <v>414</v>
      </c>
      <c r="D93" s="46">
        <v>0.67130000000000001</v>
      </c>
      <c r="E93" s="46">
        <v>30.892399999999999</v>
      </c>
      <c r="F93" s="46" t="s">
        <v>62</v>
      </c>
      <c r="G93" s="46">
        <v>13.0063</v>
      </c>
      <c r="H93" s="43">
        <v>32.21844942589037</v>
      </c>
      <c r="I93" s="46">
        <v>5.1562999999999999</v>
      </c>
      <c r="J93" s="46">
        <v>0.10349999999999999</v>
      </c>
      <c r="K93" s="46">
        <v>0.83250000000000002</v>
      </c>
      <c r="L93" s="43">
        <v>12.784350574109629</v>
      </c>
      <c r="M93" s="46">
        <v>1.6108</v>
      </c>
      <c r="N93" s="46">
        <v>0.26879999999999998</v>
      </c>
      <c r="O93" s="46">
        <v>4.5705999999999998</v>
      </c>
      <c r="P93" s="44">
        <f t="shared" si="4"/>
        <v>102.11529999999998</v>
      </c>
    </row>
    <row r="94" spans="1:16" x14ac:dyDescent="0.3">
      <c r="A94" s="40" t="s">
        <v>109</v>
      </c>
      <c r="B94" s="45" t="s">
        <v>67</v>
      </c>
      <c r="C94" s="45" t="s">
        <v>414</v>
      </c>
      <c r="D94" s="46">
        <v>1.0714999999999999</v>
      </c>
      <c r="E94" s="46">
        <v>31.543500000000002</v>
      </c>
      <c r="F94" s="46" t="s">
        <v>62</v>
      </c>
      <c r="G94" s="46">
        <v>12.7788</v>
      </c>
      <c r="H94" s="43">
        <v>31.138377989388601</v>
      </c>
      <c r="I94" s="46">
        <v>4.9545000000000003</v>
      </c>
      <c r="J94" s="46">
        <v>0.25600000000000001</v>
      </c>
      <c r="K94" s="46">
        <v>0.35849999999999999</v>
      </c>
      <c r="L94" s="43">
        <v>12.040722010611397</v>
      </c>
      <c r="M94" s="46">
        <v>2.23</v>
      </c>
      <c r="N94" s="46">
        <v>0.92610000000000003</v>
      </c>
      <c r="O94" s="46">
        <v>4.3663999999999996</v>
      </c>
      <c r="P94" s="44">
        <f t="shared" si="4"/>
        <v>101.6644</v>
      </c>
    </row>
    <row r="95" spans="1:16" x14ac:dyDescent="0.3">
      <c r="A95" s="40" t="s">
        <v>109</v>
      </c>
      <c r="B95" s="45" t="s">
        <v>68</v>
      </c>
      <c r="C95" s="45" t="s">
        <v>464</v>
      </c>
      <c r="D95" s="46">
        <v>0.72750000000000004</v>
      </c>
      <c r="E95" s="46">
        <v>31.208600000000001</v>
      </c>
      <c r="F95" s="46" t="s">
        <v>62</v>
      </c>
      <c r="G95" s="46">
        <v>13.7605</v>
      </c>
      <c r="H95" s="43">
        <v>32.916224864868525</v>
      </c>
      <c r="I95" s="46">
        <v>3.8519000000000001</v>
      </c>
      <c r="J95" s="46">
        <v>0.14899999999999999</v>
      </c>
      <c r="K95" s="46">
        <v>0.39789999999999998</v>
      </c>
      <c r="L95" s="43">
        <v>11.687875135131481</v>
      </c>
      <c r="M95" s="46">
        <v>2.0733000000000001</v>
      </c>
      <c r="N95" s="46">
        <v>0.70830000000000004</v>
      </c>
      <c r="O95" s="46">
        <v>4.4253999999999998</v>
      </c>
      <c r="P95" s="44">
        <f t="shared" si="4"/>
        <v>101.90650000000001</v>
      </c>
    </row>
    <row r="96" spans="1:16" x14ac:dyDescent="0.3">
      <c r="A96" s="40" t="s">
        <v>109</v>
      </c>
      <c r="B96" s="45" t="s">
        <v>76</v>
      </c>
      <c r="C96" s="45" t="s">
        <v>464</v>
      </c>
      <c r="D96" s="46">
        <v>0.69879999999999998</v>
      </c>
      <c r="E96" s="46">
        <v>30.907800000000002</v>
      </c>
      <c r="F96" s="46" t="s">
        <v>62</v>
      </c>
      <c r="G96" s="46">
        <v>13.526999999999999</v>
      </c>
      <c r="H96" s="43">
        <v>32.849404472165773</v>
      </c>
      <c r="I96" s="46">
        <v>4.1548999999999996</v>
      </c>
      <c r="J96" s="46">
        <v>5.7799999999999997E-2</v>
      </c>
      <c r="K96" s="46">
        <v>0.53069999999999995</v>
      </c>
      <c r="L96" s="43">
        <v>12.672195527834234</v>
      </c>
      <c r="M96" s="46">
        <v>1.5907</v>
      </c>
      <c r="N96" s="46">
        <v>0.30109999999999998</v>
      </c>
      <c r="O96" s="46">
        <v>4.6040000000000001</v>
      </c>
      <c r="P96" s="44">
        <f t="shared" si="4"/>
        <v>101.8944</v>
      </c>
    </row>
    <row r="97" spans="1:16" x14ac:dyDescent="0.3">
      <c r="A97" s="40" t="s">
        <v>109</v>
      </c>
      <c r="B97" s="45" t="s">
        <v>83</v>
      </c>
      <c r="C97" s="45" t="s">
        <v>410</v>
      </c>
      <c r="D97" s="46">
        <v>0.81520000000000004</v>
      </c>
      <c r="E97" s="46">
        <v>31.021899999999999</v>
      </c>
      <c r="F97" s="46">
        <v>7.2700000000000001E-2</v>
      </c>
      <c r="G97" s="46">
        <v>10.1683</v>
      </c>
      <c r="H97" s="43">
        <v>30.515968643515553</v>
      </c>
      <c r="I97" s="46">
        <v>3.7469000000000001</v>
      </c>
      <c r="J97" s="46">
        <v>0.2341</v>
      </c>
      <c r="K97" s="46">
        <v>0.38890000000000002</v>
      </c>
      <c r="L97" s="43">
        <v>16.631131356484449</v>
      </c>
      <c r="M97" s="46">
        <v>2.452</v>
      </c>
      <c r="N97" s="46">
        <v>0.5927</v>
      </c>
      <c r="O97" s="46">
        <v>4.8083</v>
      </c>
      <c r="P97" s="44">
        <f t="shared" si="4"/>
        <v>101.4481</v>
      </c>
    </row>
    <row r="98" spans="1:16" x14ac:dyDescent="0.3">
      <c r="A98" s="40" t="s">
        <v>109</v>
      </c>
      <c r="B98" s="45" t="s">
        <v>103</v>
      </c>
      <c r="C98" s="45" t="s">
        <v>465</v>
      </c>
      <c r="D98" s="46">
        <v>0.62870000000000004</v>
      </c>
      <c r="E98" s="46">
        <v>30.581099999999999</v>
      </c>
      <c r="F98" s="46" t="s">
        <v>62</v>
      </c>
      <c r="G98" s="46">
        <v>13.1722</v>
      </c>
      <c r="H98" s="43">
        <v>32.930252285609356</v>
      </c>
      <c r="I98" s="46">
        <v>4.5426000000000002</v>
      </c>
      <c r="J98" s="46">
        <v>6.3299999999999995E-2</v>
      </c>
      <c r="K98" s="46">
        <v>0.70879999999999999</v>
      </c>
      <c r="L98" s="43">
        <v>12.865347714390643</v>
      </c>
      <c r="M98" s="46">
        <v>1.6106</v>
      </c>
      <c r="N98" s="46" t="s">
        <v>62</v>
      </c>
      <c r="O98" s="46">
        <v>4.5122</v>
      </c>
      <c r="P98" s="44">
        <f t="shared" si="4"/>
        <v>101.61509999999998</v>
      </c>
    </row>
    <row r="99" spans="1:16" x14ac:dyDescent="0.3">
      <c r="A99" s="40" t="s">
        <v>109</v>
      </c>
      <c r="B99" s="45" t="s">
        <v>104</v>
      </c>
      <c r="C99" s="45" t="s">
        <v>465</v>
      </c>
      <c r="D99" s="46">
        <v>0.65580000000000005</v>
      </c>
      <c r="E99" s="46">
        <v>30.844899999999999</v>
      </c>
      <c r="F99" s="46" t="s">
        <v>62</v>
      </c>
      <c r="G99" s="46">
        <v>13.0471</v>
      </c>
      <c r="H99" s="43">
        <v>33.003653199998027</v>
      </c>
      <c r="I99" s="46">
        <v>4.6886999999999999</v>
      </c>
      <c r="J99" s="46">
        <v>0.13170000000000001</v>
      </c>
      <c r="K99" s="46">
        <v>0.66359999999999997</v>
      </c>
      <c r="L99" s="43">
        <v>12.627346800001973</v>
      </c>
      <c r="M99" s="46">
        <v>1.5318000000000001</v>
      </c>
      <c r="N99" s="46">
        <v>0.27289999999999998</v>
      </c>
      <c r="O99" s="46">
        <v>4.5359999999999996</v>
      </c>
      <c r="P99" s="44">
        <f t="shared" si="4"/>
        <v>102.0035</v>
      </c>
    </row>
    <row r="100" spans="1:16" x14ac:dyDescent="0.3">
      <c r="A100" s="40" t="s">
        <v>109</v>
      </c>
      <c r="B100" s="45" t="s">
        <v>105</v>
      </c>
      <c r="C100" s="45" t="s">
        <v>414</v>
      </c>
      <c r="D100" s="46">
        <v>1.0442</v>
      </c>
      <c r="E100" s="46">
        <v>31.614599999999999</v>
      </c>
      <c r="F100" s="46" t="s">
        <v>62</v>
      </c>
      <c r="G100" s="46">
        <v>12.969799999999999</v>
      </c>
      <c r="H100" s="43">
        <v>31.613518686825042</v>
      </c>
      <c r="I100" s="46">
        <v>4.6359000000000004</v>
      </c>
      <c r="J100" s="46">
        <v>0.34449999999999997</v>
      </c>
      <c r="K100" s="46">
        <v>0.29859999999999998</v>
      </c>
      <c r="L100" s="43">
        <v>11.558881313174954</v>
      </c>
      <c r="M100" s="46">
        <v>2.3513999999999999</v>
      </c>
      <c r="N100" s="46">
        <v>1.3903000000000001</v>
      </c>
      <c r="O100" s="46">
        <v>4.2775999999999996</v>
      </c>
      <c r="P100" s="44">
        <f t="shared" si="4"/>
        <v>102.09929999999997</v>
      </c>
    </row>
    <row r="101" spans="1:16" x14ac:dyDescent="0.3">
      <c r="A101" s="40" t="s">
        <v>109</v>
      </c>
      <c r="B101" s="45" t="s">
        <v>468</v>
      </c>
      <c r="C101" s="45" t="s">
        <v>414</v>
      </c>
      <c r="D101" s="46">
        <v>0.94989999999999997</v>
      </c>
      <c r="E101" s="46">
        <v>34.313099999999999</v>
      </c>
      <c r="F101" s="46" t="s">
        <v>62</v>
      </c>
      <c r="G101" s="46">
        <v>11.901899999999999</v>
      </c>
      <c r="H101" s="43">
        <v>29.007890145276846</v>
      </c>
      <c r="I101" s="46">
        <v>3.1274000000000002</v>
      </c>
      <c r="J101" s="46">
        <v>0.22339999999999999</v>
      </c>
      <c r="K101" s="46">
        <v>1.4177</v>
      </c>
      <c r="L101" s="43">
        <v>11.614909854723152</v>
      </c>
      <c r="M101" s="46">
        <v>2.3959999999999999</v>
      </c>
      <c r="N101" s="46">
        <v>1.2804</v>
      </c>
      <c r="O101" s="46">
        <v>4.2573999999999996</v>
      </c>
      <c r="P101" s="44">
        <f t="shared" si="4"/>
        <v>100.49</v>
      </c>
    </row>
    <row r="102" spans="1:16" x14ac:dyDescent="0.3">
      <c r="A102" s="40" t="s">
        <v>109</v>
      </c>
      <c r="B102" s="45" t="s">
        <v>110</v>
      </c>
      <c r="C102" s="45" t="s">
        <v>414</v>
      </c>
      <c r="D102" s="46">
        <v>0.69940000000000002</v>
      </c>
      <c r="E102" s="46">
        <v>29.894100000000002</v>
      </c>
      <c r="F102" s="46" t="s">
        <v>62</v>
      </c>
      <c r="G102" s="46">
        <v>12.9529</v>
      </c>
      <c r="H102" s="43">
        <v>32.064821846687536</v>
      </c>
      <c r="I102" s="46">
        <v>6.0324</v>
      </c>
      <c r="J102" s="46">
        <v>7.7100000000000002E-2</v>
      </c>
      <c r="K102" s="46">
        <v>0.93379999999999996</v>
      </c>
      <c r="L102" s="43">
        <v>12.918878153312463</v>
      </c>
      <c r="M102" s="46">
        <v>1.5225</v>
      </c>
      <c r="N102" s="46" t="s">
        <v>62</v>
      </c>
      <c r="O102" s="46">
        <v>4.5574000000000003</v>
      </c>
      <c r="P102" s="44">
        <f t="shared" si="4"/>
        <v>101.6533</v>
      </c>
    </row>
    <row r="103" spans="1:16" x14ac:dyDescent="0.3">
      <c r="A103" s="40" t="s">
        <v>109</v>
      </c>
      <c r="B103" s="45" t="s">
        <v>111</v>
      </c>
      <c r="C103" s="45" t="s">
        <v>414</v>
      </c>
      <c r="D103" s="46">
        <v>0.70199999999999996</v>
      </c>
      <c r="E103" s="46">
        <v>30.363299999999999</v>
      </c>
      <c r="F103" s="46" t="s">
        <v>62</v>
      </c>
      <c r="G103" s="46">
        <v>13.455500000000001</v>
      </c>
      <c r="H103" s="43">
        <v>32.510714854301824</v>
      </c>
      <c r="I103" s="46">
        <v>5.4542000000000002</v>
      </c>
      <c r="J103" s="46">
        <v>1.7399999999999999E-2</v>
      </c>
      <c r="K103" s="46">
        <v>0.79079999999999995</v>
      </c>
      <c r="L103" s="43">
        <v>12.437885145698171</v>
      </c>
      <c r="M103" s="46">
        <v>1.5137</v>
      </c>
      <c r="N103" s="46" t="s">
        <v>62</v>
      </c>
      <c r="O103" s="46">
        <v>4.5170000000000003</v>
      </c>
      <c r="P103" s="44">
        <f t="shared" si="4"/>
        <v>101.7625</v>
      </c>
    </row>
    <row r="104" spans="1:16" x14ac:dyDescent="0.3">
      <c r="A104" s="40" t="s">
        <v>109</v>
      </c>
      <c r="B104" s="45" t="s">
        <v>87</v>
      </c>
      <c r="C104" s="45" t="s">
        <v>410</v>
      </c>
      <c r="D104" s="46">
        <v>1.0395000000000001</v>
      </c>
      <c r="E104" s="46">
        <v>31.665900000000001</v>
      </c>
      <c r="F104" s="46">
        <v>0.43459999999999999</v>
      </c>
      <c r="G104" s="46">
        <v>12.5426</v>
      </c>
      <c r="H104" s="43">
        <v>30.430525892932124</v>
      </c>
      <c r="I104" s="46">
        <v>4.0637999999999996</v>
      </c>
      <c r="J104" s="46">
        <v>0.46960000000000002</v>
      </c>
      <c r="K104" s="46">
        <v>0.24590000000000001</v>
      </c>
      <c r="L104" s="43">
        <v>11.763774107067876</v>
      </c>
      <c r="M104" s="46">
        <v>2.3833000000000002</v>
      </c>
      <c r="N104" s="46">
        <v>1.6518999999999999</v>
      </c>
      <c r="O104" s="46">
        <v>4.3167</v>
      </c>
      <c r="P104" s="44">
        <f t="shared" si="4"/>
        <v>101.0081</v>
      </c>
    </row>
    <row r="105" spans="1:16" x14ac:dyDescent="0.3">
      <c r="A105" s="40" t="s">
        <v>109</v>
      </c>
      <c r="B105" s="45" t="s">
        <v>88</v>
      </c>
      <c r="C105" s="45" t="s">
        <v>414</v>
      </c>
      <c r="D105" s="46">
        <v>0.9919</v>
      </c>
      <c r="E105" s="46">
        <v>31.383099999999999</v>
      </c>
      <c r="F105" s="46">
        <v>0.1943</v>
      </c>
      <c r="G105" s="46">
        <v>12.729900000000001</v>
      </c>
      <c r="H105" s="43">
        <v>31.020171120574979</v>
      </c>
      <c r="I105" s="46">
        <v>4.5781000000000001</v>
      </c>
      <c r="J105" s="46">
        <v>0.32729999999999998</v>
      </c>
      <c r="K105" s="46">
        <v>0.43569999999999998</v>
      </c>
      <c r="L105" s="43">
        <v>12.264728879425022</v>
      </c>
      <c r="M105" s="46">
        <v>2.2498</v>
      </c>
      <c r="N105" s="46">
        <v>1.206</v>
      </c>
      <c r="O105" s="46">
        <v>4.3837000000000002</v>
      </c>
      <c r="P105" s="44">
        <f t="shared" si="4"/>
        <v>101.76469999999999</v>
      </c>
    </row>
    <row r="106" spans="1:16" x14ac:dyDescent="0.3">
      <c r="A106" s="40" t="s">
        <v>109</v>
      </c>
      <c r="B106" s="45" t="s">
        <v>112</v>
      </c>
      <c r="C106" s="45" t="s">
        <v>414</v>
      </c>
      <c r="D106" s="46">
        <v>1.087</v>
      </c>
      <c r="E106" s="46">
        <v>31.273900000000001</v>
      </c>
      <c r="F106" s="46">
        <v>1.8026</v>
      </c>
      <c r="G106" s="46">
        <v>12.133699999999999</v>
      </c>
      <c r="H106" s="43">
        <v>29.72311902649777</v>
      </c>
      <c r="I106" s="46">
        <v>4.2949999999999999</v>
      </c>
      <c r="J106" s="46">
        <v>0.54420000000000002</v>
      </c>
      <c r="K106" s="46">
        <v>0.314</v>
      </c>
      <c r="L106" s="43">
        <v>11.468880973502232</v>
      </c>
      <c r="M106" s="46">
        <v>2.3344</v>
      </c>
      <c r="N106" s="46">
        <v>1.7019</v>
      </c>
      <c r="O106" s="46">
        <v>4.1447000000000003</v>
      </c>
      <c r="P106" s="44">
        <f t="shared" si="4"/>
        <v>100.82339999999999</v>
      </c>
    </row>
    <row r="107" spans="1:16" x14ac:dyDescent="0.3">
      <c r="A107" s="40" t="s">
        <v>109</v>
      </c>
      <c r="B107" s="45" t="s">
        <v>470</v>
      </c>
      <c r="C107" s="45" t="s">
        <v>414</v>
      </c>
      <c r="D107" s="46">
        <v>0.70250000000000001</v>
      </c>
      <c r="E107" s="46">
        <v>30.3979</v>
      </c>
      <c r="F107" s="46" t="s">
        <v>62</v>
      </c>
      <c r="G107" s="46">
        <v>12.997</v>
      </c>
      <c r="H107" s="43">
        <v>31.984947553318527</v>
      </c>
      <c r="I107" s="46">
        <v>6.2489999999999997</v>
      </c>
      <c r="J107" s="46">
        <v>0</v>
      </c>
      <c r="K107" s="46">
        <v>1.0547</v>
      </c>
      <c r="L107" s="43">
        <v>12.385052446681469</v>
      </c>
      <c r="M107" s="46">
        <v>1.6123000000000001</v>
      </c>
      <c r="N107" s="46">
        <v>0.25629999999999997</v>
      </c>
      <c r="O107" s="46">
        <v>4.4999000000000002</v>
      </c>
      <c r="P107" s="44">
        <f t="shared" si="4"/>
        <v>102.13959999999999</v>
      </c>
    </row>
    <row r="108" spans="1:16" x14ac:dyDescent="0.3">
      <c r="A108" s="40" t="s">
        <v>109</v>
      </c>
      <c r="B108" s="45" t="s">
        <v>469</v>
      </c>
      <c r="C108" s="45" t="s">
        <v>414</v>
      </c>
      <c r="D108" s="46">
        <v>0.91949999999999998</v>
      </c>
      <c r="E108" s="46">
        <v>31.158000000000001</v>
      </c>
      <c r="F108" s="46" t="s">
        <v>62</v>
      </c>
      <c r="G108" s="46">
        <v>12.959300000000001</v>
      </c>
      <c r="H108" s="43">
        <v>31.792973541995039</v>
      </c>
      <c r="I108" s="46">
        <v>4.4798999999999998</v>
      </c>
      <c r="J108" s="46">
        <v>0.1338</v>
      </c>
      <c r="K108" s="46">
        <v>0.41270000000000001</v>
      </c>
      <c r="L108" s="43">
        <v>12.144226458004967</v>
      </c>
      <c r="M108" s="46">
        <v>2.2517</v>
      </c>
      <c r="N108" s="46">
        <v>1.0161</v>
      </c>
      <c r="O108" s="46">
        <v>4.4273999999999996</v>
      </c>
      <c r="P108" s="44">
        <f t="shared" si="4"/>
        <v>101.6956</v>
      </c>
    </row>
    <row r="109" spans="1:16" x14ac:dyDescent="0.3">
      <c r="A109" s="40" t="s">
        <v>109</v>
      </c>
      <c r="B109" s="45" t="s">
        <v>113</v>
      </c>
      <c r="C109" s="45" t="s">
        <v>466</v>
      </c>
      <c r="D109" s="46">
        <v>0.74229999999999996</v>
      </c>
      <c r="E109" s="46">
        <v>31.216799999999999</v>
      </c>
      <c r="F109" s="46" t="s">
        <v>62</v>
      </c>
      <c r="G109" s="46">
        <v>12.6107</v>
      </c>
      <c r="H109" s="43">
        <v>32.398555974403934</v>
      </c>
      <c r="I109" s="46">
        <v>4.5263999999999998</v>
      </c>
      <c r="J109" s="46">
        <v>0.1108</v>
      </c>
      <c r="K109" s="46">
        <v>0.57599999999999996</v>
      </c>
      <c r="L109" s="43">
        <v>13.674244025596064</v>
      </c>
      <c r="M109" s="46">
        <v>1.6801999999999999</v>
      </c>
      <c r="N109" s="46">
        <v>0.24</v>
      </c>
      <c r="O109" s="46">
        <v>4.6677999999999997</v>
      </c>
      <c r="P109" s="44">
        <f t="shared" si="4"/>
        <v>102.44379999999998</v>
      </c>
    </row>
    <row r="110" spans="1:16" x14ac:dyDescent="0.3">
      <c r="A110" s="40" t="s">
        <v>109</v>
      </c>
      <c r="B110" s="45" t="s">
        <v>114</v>
      </c>
      <c r="C110" s="45" t="s">
        <v>414</v>
      </c>
      <c r="D110" s="46">
        <v>0.69369999999999998</v>
      </c>
      <c r="E110" s="46">
        <v>30.484500000000001</v>
      </c>
      <c r="F110" s="46" t="s">
        <v>62</v>
      </c>
      <c r="G110" s="46">
        <v>13.468999999999999</v>
      </c>
      <c r="H110" s="43">
        <v>32.812343890380575</v>
      </c>
      <c r="I110" s="46">
        <v>5.6828000000000003</v>
      </c>
      <c r="J110" s="46">
        <v>7.2300000000000003E-2</v>
      </c>
      <c r="K110" s="46">
        <v>0.87749999999999995</v>
      </c>
      <c r="L110" s="43">
        <v>11.959556109619424</v>
      </c>
      <c r="M110" s="46">
        <v>1.5051000000000001</v>
      </c>
      <c r="N110" s="46">
        <v>0.253</v>
      </c>
      <c r="O110" s="46">
        <v>4.4923000000000002</v>
      </c>
      <c r="P110" s="44">
        <f t="shared" si="4"/>
        <v>102.3021</v>
      </c>
    </row>
    <row r="111" spans="1:16" x14ac:dyDescent="0.3">
      <c r="A111" s="40" t="s">
        <v>109</v>
      </c>
      <c r="B111" s="45" t="s">
        <v>115</v>
      </c>
      <c r="C111" s="45" t="s">
        <v>414</v>
      </c>
      <c r="D111" s="46">
        <v>0.69279999999999997</v>
      </c>
      <c r="E111" s="46">
        <v>29.937799999999999</v>
      </c>
      <c r="F111" s="46" t="s">
        <v>62</v>
      </c>
      <c r="G111" s="46">
        <v>13.148300000000001</v>
      </c>
      <c r="H111" s="43">
        <v>32.004391196164974</v>
      </c>
      <c r="I111" s="46">
        <v>6.4675000000000002</v>
      </c>
      <c r="J111" s="46">
        <v>0</v>
      </c>
      <c r="K111" s="46">
        <v>1.0541</v>
      </c>
      <c r="L111" s="43">
        <v>12.521108803835027</v>
      </c>
      <c r="M111" s="46">
        <v>1.492</v>
      </c>
      <c r="N111" s="46">
        <v>0.22170000000000001</v>
      </c>
      <c r="O111" s="46">
        <v>4.4767000000000001</v>
      </c>
      <c r="P111" s="44">
        <f t="shared" si="4"/>
        <v>102.01640000000002</v>
      </c>
    </row>
    <row r="112" spans="1:16" x14ac:dyDescent="0.3">
      <c r="A112" s="40" t="s">
        <v>109</v>
      </c>
      <c r="B112" s="45" t="s">
        <v>471</v>
      </c>
      <c r="C112" s="45" t="s">
        <v>463</v>
      </c>
      <c r="D112" s="46">
        <v>0.96640000000000004</v>
      </c>
      <c r="E112" s="46">
        <v>31.444199999999999</v>
      </c>
      <c r="F112" s="46">
        <v>2.0207999999999999</v>
      </c>
      <c r="G112" s="46">
        <v>12.2509</v>
      </c>
      <c r="H112" s="43">
        <v>30.08921437753753</v>
      </c>
      <c r="I112" s="46">
        <v>3.6118000000000001</v>
      </c>
      <c r="J112" s="46">
        <v>0.76900000000000002</v>
      </c>
      <c r="K112" s="46">
        <v>0.30669999999999997</v>
      </c>
      <c r="L112" s="43">
        <v>11.534785622462472</v>
      </c>
      <c r="M112" s="46">
        <v>2.2869999999999999</v>
      </c>
      <c r="N112" s="46">
        <v>1.6411</v>
      </c>
      <c r="O112" s="46">
        <v>4.1459999999999999</v>
      </c>
      <c r="P112" s="44">
        <f t="shared" si="4"/>
        <v>101.06790000000002</v>
      </c>
    </row>
    <row r="113" spans="1:16" x14ac:dyDescent="0.3">
      <c r="A113" s="40" t="s">
        <v>109</v>
      </c>
      <c r="B113" s="45" t="s">
        <v>472</v>
      </c>
      <c r="C113" s="45" t="s">
        <v>463</v>
      </c>
      <c r="D113" s="46">
        <v>0.45200000000000001</v>
      </c>
      <c r="E113" s="46">
        <v>31.011500000000002</v>
      </c>
      <c r="F113" s="46" t="s">
        <v>118</v>
      </c>
      <c r="G113" s="46">
        <v>13.722099999999999</v>
      </c>
      <c r="H113" s="43">
        <v>33.347471145669616</v>
      </c>
      <c r="I113" s="46">
        <v>2.0554000000000001</v>
      </c>
      <c r="J113" s="46">
        <v>0.52249999999999996</v>
      </c>
      <c r="K113" s="46">
        <v>0.4138</v>
      </c>
      <c r="L113" s="43">
        <v>12.235928854330385</v>
      </c>
      <c r="M113" s="46">
        <v>2.3472</v>
      </c>
      <c r="N113" s="46">
        <v>1.0693999999999999</v>
      </c>
      <c r="O113" s="46">
        <v>4.5499000000000001</v>
      </c>
      <c r="P113" s="44">
        <f t="shared" si="4"/>
        <v>101.7272</v>
      </c>
    </row>
    <row r="114" spans="1:16" x14ac:dyDescent="0.3">
      <c r="A114" s="40"/>
      <c r="B114" s="45"/>
      <c r="C114" s="45"/>
      <c r="D114" s="46"/>
      <c r="E114" s="46"/>
      <c r="F114" s="46"/>
      <c r="G114" s="46"/>
      <c r="H114" s="43"/>
      <c r="I114" s="46"/>
      <c r="J114" s="46"/>
      <c r="K114" s="46"/>
      <c r="L114" s="43"/>
      <c r="M114" s="46"/>
      <c r="N114" s="46"/>
      <c r="O114" s="46"/>
      <c r="P114" s="44"/>
    </row>
    <row r="115" spans="1:16" x14ac:dyDescent="0.3">
      <c r="A115" s="40" t="s">
        <v>512</v>
      </c>
      <c r="B115" s="76" t="s">
        <v>513</v>
      </c>
      <c r="C115" s="45" t="s">
        <v>418</v>
      </c>
      <c r="D115" s="69">
        <v>0.86</v>
      </c>
      <c r="E115" s="69">
        <v>29.35</v>
      </c>
      <c r="F115" s="69">
        <v>0.75160000000000005</v>
      </c>
      <c r="G115" s="69">
        <v>12.98</v>
      </c>
      <c r="H115" s="69">
        <v>28.44</v>
      </c>
      <c r="I115" s="69">
        <v>4.32</v>
      </c>
      <c r="J115" s="69">
        <v>0.54720000000000002</v>
      </c>
      <c r="K115" s="69">
        <v>0.40400000000000003</v>
      </c>
      <c r="L115" s="69">
        <v>12.26</v>
      </c>
      <c r="M115" s="69">
        <v>1.87</v>
      </c>
      <c r="N115" s="69">
        <v>1.97</v>
      </c>
      <c r="O115" s="69">
        <v>4.3600000000000003</v>
      </c>
      <c r="P115" s="44">
        <f t="shared" si="4"/>
        <v>98.112800000000021</v>
      </c>
    </row>
    <row r="116" spans="1:16" x14ac:dyDescent="0.3">
      <c r="A116" s="40" t="s">
        <v>512</v>
      </c>
      <c r="B116" s="76" t="s">
        <v>514</v>
      </c>
      <c r="C116" s="45" t="s">
        <v>418</v>
      </c>
      <c r="D116" s="69">
        <v>0.99080000000000001</v>
      </c>
      <c r="E116" s="69">
        <v>28.1</v>
      </c>
      <c r="F116" s="69">
        <v>9.9699999999999997E-2</v>
      </c>
      <c r="G116" s="69">
        <v>11.32</v>
      </c>
      <c r="H116" s="69">
        <v>28.22</v>
      </c>
      <c r="I116" s="69">
        <v>7.58</v>
      </c>
      <c r="J116" s="69">
        <v>0.1847</v>
      </c>
      <c r="K116" s="69">
        <v>1.1220000000000001</v>
      </c>
      <c r="L116" s="69">
        <v>13.38</v>
      </c>
      <c r="M116" s="69">
        <v>1.6</v>
      </c>
      <c r="N116" s="69">
        <v>1.25</v>
      </c>
      <c r="O116" s="69">
        <v>4.09</v>
      </c>
      <c r="P116" s="44">
        <f t="shared" si="4"/>
        <v>97.937200000000004</v>
      </c>
    </row>
    <row r="117" spans="1:16" x14ac:dyDescent="0.3">
      <c r="A117" s="40" t="s">
        <v>512</v>
      </c>
      <c r="B117" s="76" t="s">
        <v>515</v>
      </c>
      <c r="C117" s="45" t="s">
        <v>418</v>
      </c>
      <c r="D117" s="69">
        <v>1.0689</v>
      </c>
      <c r="E117" s="69">
        <v>29.39</v>
      </c>
      <c r="F117" s="69">
        <v>2.2799999999999998</v>
      </c>
      <c r="G117" s="69">
        <v>12.89</v>
      </c>
      <c r="H117" s="69">
        <v>27.31</v>
      </c>
      <c r="I117" s="69">
        <v>4</v>
      </c>
      <c r="J117" s="69">
        <v>0.80349999999999999</v>
      </c>
      <c r="K117" s="69">
        <v>5.1000000000000004E-3</v>
      </c>
      <c r="L117" s="69">
        <v>11.14</v>
      </c>
      <c r="M117" s="69">
        <v>1.49</v>
      </c>
      <c r="N117" s="69">
        <v>1.97</v>
      </c>
      <c r="O117" s="69">
        <v>4.12</v>
      </c>
      <c r="P117" s="44">
        <f t="shared" si="4"/>
        <v>96.467500000000001</v>
      </c>
    </row>
    <row r="118" spans="1:16" x14ac:dyDescent="0.3">
      <c r="A118" s="40" t="s">
        <v>512</v>
      </c>
      <c r="B118" s="76" t="s">
        <v>516</v>
      </c>
      <c r="C118" s="45" t="s">
        <v>418</v>
      </c>
      <c r="D118" s="69">
        <v>0.76990000000000003</v>
      </c>
      <c r="E118" s="69">
        <v>28.97</v>
      </c>
      <c r="F118" s="69">
        <v>0</v>
      </c>
      <c r="G118" s="69">
        <v>11.49</v>
      </c>
      <c r="H118" s="69">
        <v>29.53</v>
      </c>
      <c r="I118" s="69">
        <v>5.86</v>
      </c>
      <c r="J118" s="69">
        <v>0.33450000000000002</v>
      </c>
      <c r="K118" s="69">
        <v>0.85229999999999995</v>
      </c>
      <c r="L118" s="69">
        <v>14.34</v>
      </c>
      <c r="M118" s="69">
        <v>1.71</v>
      </c>
      <c r="N118" s="69">
        <v>1.91</v>
      </c>
      <c r="O118" s="69">
        <v>4.78</v>
      </c>
      <c r="P118" s="44">
        <f t="shared" si="4"/>
        <v>100.5467</v>
      </c>
    </row>
    <row r="119" spans="1:16" x14ac:dyDescent="0.3">
      <c r="A119" s="40" t="s">
        <v>512</v>
      </c>
      <c r="B119" s="76" t="s">
        <v>517</v>
      </c>
      <c r="C119" s="45" t="s">
        <v>410</v>
      </c>
      <c r="D119" s="69">
        <v>0.92669999999999997</v>
      </c>
      <c r="E119" s="69">
        <v>28.68</v>
      </c>
      <c r="F119" s="69">
        <v>0.20130000000000001</v>
      </c>
      <c r="G119" s="69">
        <v>12.55</v>
      </c>
      <c r="H119" s="69">
        <v>28.84</v>
      </c>
      <c r="I119" s="69">
        <v>5.64</v>
      </c>
      <c r="J119" s="69">
        <v>0.2676</v>
      </c>
      <c r="K119" s="69">
        <v>0.63580000000000003</v>
      </c>
      <c r="L119" s="69">
        <v>13.08</v>
      </c>
      <c r="M119" s="69">
        <v>1.65</v>
      </c>
      <c r="N119" s="69">
        <v>1.69</v>
      </c>
      <c r="O119" s="69">
        <v>4.58</v>
      </c>
      <c r="P119" s="44">
        <f t="shared" si="4"/>
        <v>98.741400000000013</v>
      </c>
    </row>
    <row r="120" spans="1:16" x14ac:dyDescent="0.3">
      <c r="A120" s="40" t="s">
        <v>512</v>
      </c>
      <c r="B120" s="76" t="s">
        <v>518</v>
      </c>
      <c r="C120" s="45" t="s">
        <v>410</v>
      </c>
      <c r="D120" s="69">
        <v>1.0244</v>
      </c>
      <c r="E120" s="69">
        <v>29.12</v>
      </c>
      <c r="F120" s="69">
        <v>0.79430000000000001</v>
      </c>
      <c r="G120" s="69">
        <v>12.84</v>
      </c>
      <c r="H120" s="69">
        <v>28.97</v>
      </c>
      <c r="I120" s="69">
        <v>4.33</v>
      </c>
      <c r="J120" s="69">
        <v>0.62919999999999998</v>
      </c>
      <c r="K120" s="69">
        <v>7.9899999999999999E-2</v>
      </c>
      <c r="L120" s="69">
        <v>12.1</v>
      </c>
      <c r="M120" s="69">
        <v>1.78</v>
      </c>
      <c r="N120" s="69">
        <v>2.11</v>
      </c>
      <c r="O120" s="69">
        <v>4.04</v>
      </c>
      <c r="P120" s="44">
        <f t="shared" si="4"/>
        <v>97.817799999999991</v>
      </c>
    </row>
    <row r="121" spans="1:16" x14ac:dyDescent="0.3">
      <c r="A121" s="40" t="s">
        <v>512</v>
      </c>
      <c r="B121" s="76" t="s">
        <v>519</v>
      </c>
      <c r="C121" s="45" t="s">
        <v>410</v>
      </c>
      <c r="D121" s="69">
        <v>1.0122</v>
      </c>
      <c r="E121" s="69">
        <v>29.38</v>
      </c>
      <c r="F121" s="69">
        <v>1.93</v>
      </c>
      <c r="G121" s="69">
        <v>12.8</v>
      </c>
      <c r="H121" s="69">
        <v>27.89</v>
      </c>
      <c r="I121" s="69">
        <v>4.0199999999999996</v>
      </c>
      <c r="J121" s="69">
        <v>0.62709999999999999</v>
      </c>
      <c r="K121" s="69" t="s">
        <v>62</v>
      </c>
      <c r="L121" s="69">
        <v>11.22</v>
      </c>
      <c r="M121" s="69">
        <v>1.53</v>
      </c>
      <c r="N121" s="69">
        <v>2.71</v>
      </c>
      <c r="O121" s="69">
        <v>3.98</v>
      </c>
      <c r="P121" s="44">
        <f t="shared" si="4"/>
        <v>97.099299999999999</v>
      </c>
    </row>
    <row r="122" spans="1:16" x14ac:dyDescent="0.3">
      <c r="A122" s="40" t="s">
        <v>512</v>
      </c>
      <c r="B122" s="76" t="s">
        <v>520</v>
      </c>
      <c r="C122" s="45" t="s">
        <v>410</v>
      </c>
      <c r="D122" s="69">
        <v>1.0973999999999999</v>
      </c>
      <c r="E122" s="69">
        <v>29.54</v>
      </c>
      <c r="F122" s="69">
        <v>1.74</v>
      </c>
      <c r="G122" s="69">
        <v>13.11</v>
      </c>
      <c r="H122" s="69">
        <v>27.92</v>
      </c>
      <c r="I122" s="69">
        <v>4.29</v>
      </c>
      <c r="J122" s="69">
        <v>0.86939999999999995</v>
      </c>
      <c r="K122" s="69">
        <v>7.9799999999999996E-2</v>
      </c>
      <c r="L122" s="69">
        <v>11.36</v>
      </c>
      <c r="M122" s="69">
        <v>1.64</v>
      </c>
      <c r="N122" s="69">
        <v>2.31</v>
      </c>
      <c r="O122" s="69">
        <v>4.2699999999999996</v>
      </c>
      <c r="P122" s="44">
        <f t="shared" si="4"/>
        <v>98.226600000000005</v>
      </c>
    </row>
    <row r="123" spans="1:16" x14ac:dyDescent="0.3">
      <c r="A123" s="40" t="s">
        <v>512</v>
      </c>
      <c r="B123" s="76" t="s">
        <v>521</v>
      </c>
      <c r="C123" s="45" t="s">
        <v>410</v>
      </c>
      <c r="D123" s="69">
        <v>1.1720999999999999</v>
      </c>
      <c r="E123" s="69">
        <v>29.43</v>
      </c>
      <c r="F123" s="69">
        <v>0.69779999999999998</v>
      </c>
      <c r="G123" s="69">
        <v>12.6</v>
      </c>
      <c r="H123" s="69">
        <v>27.7</v>
      </c>
      <c r="I123" s="69">
        <v>4.3899999999999997</v>
      </c>
      <c r="J123" s="69">
        <v>0.48110000000000003</v>
      </c>
      <c r="K123" s="69">
        <v>8.1500000000000003E-2</v>
      </c>
      <c r="L123" s="69">
        <v>12.04</v>
      </c>
      <c r="M123" s="69">
        <v>1.94</v>
      </c>
      <c r="N123" s="69">
        <v>2.48</v>
      </c>
      <c r="O123" s="69">
        <v>4.51</v>
      </c>
      <c r="P123" s="44">
        <f t="shared" si="4"/>
        <v>97.522500000000008</v>
      </c>
    </row>
    <row r="124" spans="1:16" x14ac:dyDescent="0.3">
      <c r="A124" s="40" t="s">
        <v>512</v>
      </c>
      <c r="B124" s="76" t="s">
        <v>522</v>
      </c>
      <c r="C124" s="45" t="s">
        <v>410</v>
      </c>
      <c r="D124" s="69">
        <v>0.96789999999999998</v>
      </c>
      <c r="E124" s="69">
        <v>28.31</v>
      </c>
      <c r="F124" s="69">
        <v>0.12620000000000001</v>
      </c>
      <c r="G124" s="69">
        <v>12.6</v>
      </c>
      <c r="H124" s="69">
        <v>28.67</v>
      </c>
      <c r="I124" s="69">
        <v>6.14</v>
      </c>
      <c r="J124" s="69">
        <v>0.21629999999999999</v>
      </c>
      <c r="K124" s="69">
        <v>0.63980000000000004</v>
      </c>
      <c r="L124" s="69">
        <v>12.98</v>
      </c>
      <c r="M124" s="69">
        <v>1.66</v>
      </c>
      <c r="N124" s="69">
        <v>1.79</v>
      </c>
      <c r="O124" s="69">
        <v>4.38</v>
      </c>
      <c r="P124" s="44">
        <f t="shared" si="4"/>
        <v>98.480200000000011</v>
      </c>
    </row>
    <row r="125" spans="1:16" x14ac:dyDescent="0.3">
      <c r="A125" s="40" t="s">
        <v>512</v>
      </c>
      <c r="B125" s="76" t="s">
        <v>523</v>
      </c>
      <c r="C125" s="45" t="s">
        <v>410</v>
      </c>
      <c r="D125" s="69">
        <v>0.98140000000000005</v>
      </c>
      <c r="E125" s="69">
        <v>28.55</v>
      </c>
      <c r="F125" s="69">
        <v>9.8299999999999998E-2</v>
      </c>
      <c r="G125" s="69">
        <v>12.46</v>
      </c>
      <c r="H125" s="69">
        <v>29.9</v>
      </c>
      <c r="I125" s="69">
        <v>5.73</v>
      </c>
      <c r="J125" s="69">
        <v>0.34089999999999998</v>
      </c>
      <c r="K125" s="69">
        <v>0.48509999999999998</v>
      </c>
      <c r="L125" s="69">
        <v>12.93</v>
      </c>
      <c r="M125" s="69">
        <v>1.44</v>
      </c>
      <c r="N125" s="69">
        <v>1.44</v>
      </c>
      <c r="O125" s="69">
        <v>4.24</v>
      </c>
      <c r="P125" s="44">
        <f t="shared" si="4"/>
        <v>98.595700000000008</v>
      </c>
    </row>
    <row r="126" spans="1:16" x14ac:dyDescent="0.3">
      <c r="A126" s="40" t="s">
        <v>512</v>
      </c>
      <c r="B126" s="76" t="s">
        <v>524</v>
      </c>
      <c r="C126" s="45" t="s">
        <v>410</v>
      </c>
      <c r="D126" s="69">
        <v>1.2264999999999999</v>
      </c>
      <c r="E126" s="69">
        <v>29.5</v>
      </c>
      <c r="F126" s="69">
        <v>2.2999999999999998</v>
      </c>
      <c r="G126" s="69">
        <v>12.89</v>
      </c>
      <c r="H126" s="69">
        <v>27.14</v>
      </c>
      <c r="I126" s="69">
        <v>4.4400000000000004</v>
      </c>
      <c r="J126" s="69">
        <v>0.51829999999999998</v>
      </c>
      <c r="K126" s="69" t="s">
        <v>62</v>
      </c>
      <c r="L126" s="69">
        <v>11.23</v>
      </c>
      <c r="M126" s="69">
        <v>1.42</v>
      </c>
      <c r="N126" s="69">
        <v>2.0099999999999998</v>
      </c>
      <c r="O126" s="69">
        <v>4.28</v>
      </c>
      <c r="P126" s="44">
        <f t="shared" si="4"/>
        <v>96.954800000000006</v>
      </c>
    </row>
    <row r="127" spans="1:16" x14ac:dyDescent="0.3">
      <c r="A127" s="40" t="s">
        <v>512</v>
      </c>
      <c r="B127" s="76" t="s">
        <v>525</v>
      </c>
      <c r="C127" s="45" t="s">
        <v>410</v>
      </c>
      <c r="D127" s="69">
        <v>1.0575000000000001</v>
      </c>
      <c r="E127" s="69">
        <v>29.46</v>
      </c>
      <c r="F127" s="69">
        <v>5.2600000000000001E-2</v>
      </c>
      <c r="G127" s="69">
        <v>12.24</v>
      </c>
      <c r="H127" s="69">
        <v>28.39</v>
      </c>
      <c r="I127" s="69">
        <v>6.4</v>
      </c>
      <c r="J127" s="69">
        <v>0.30159999999999998</v>
      </c>
      <c r="K127" s="69">
        <v>0.70699999999999996</v>
      </c>
      <c r="L127" s="69">
        <v>12.57</v>
      </c>
      <c r="M127" s="69">
        <v>1.71</v>
      </c>
      <c r="N127" s="69">
        <v>1.45</v>
      </c>
      <c r="O127" s="69">
        <v>4.83</v>
      </c>
      <c r="P127" s="44">
        <f t="shared" si="4"/>
        <v>99.168699999999987</v>
      </c>
    </row>
    <row r="128" spans="1:16" x14ac:dyDescent="0.3">
      <c r="A128" s="40" t="s">
        <v>512</v>
      </c>
      <c r="B128" s="76" t="s">
        <v>526</v>
      </c>
      <c r="C128" s="45" t="s">
        <v>477</v>
      </c>
      <c r="D128" s="69">
        <v>0.81759999999999999</v>
      </c>
      <c r="E128" s="69">
        <v>29.15</v>
      </c>
      <c r="F128" s="69">
        <v>0.81759999999999999</v>
      </c>
      <c r="G128" s="69">
        <v>13.03</v>
      </c>
      <c r="H128" s="69">
        <v>28.93</v>
      </c>
      <c r="I128" s="69">
        <v>4.12</v>
      </c>
      <c r="J128" s="69">
        <v>0.68989999999999996</v>
      </c>
      <c r="K128" s="69">
        <v>0.37230000000000002</v>
      </c>
      <c r="L128" s="69">
        <v>12.02</v>
      </c>
      <c r="M128" s="69">
        <v>1.71</v>
      </c>
      <c r="N128" s="69">
        <v>2.15</v>
      </c>
      <c r="O128" s="69">
        <v>4.3099999999999996</v>
      </c>
      <c r="P128" s="44">
        <f t="shared" si="4"/>
        <v>98.117399999999989</v>
      </c>
    </row>
    <row r="129" spans="1:16" x14ac:dyDescent="0.3">
      <c r="A129" s="40" t="s">
        <v>512</v>
      </c>
      <c r="B129" s="76" t="s">
        <v>527</v>
      </c>
      <c r="C129" s="45" t="s">
        <v>477</v>
      </c>
      <c r="D129" s="69">
        <v>1.0625</v>
      </c>
      <c r="E129" s="69">
        <v>28.91</v>
      </c>
      <c r="F129" s="69">
        <v>9.6299999999999997E-2</v>
      </c>
      <c r="G129" s="69">
        <v>12.63</v>
      </c>
      <c r="H129" s="69">
        <v>29.33</v>
      </c>
      <c r="I129" s="69">
        <v>5.66</v>
      </c>
      <c r="J129" s="69">
        <v>0.24210000000000001</v>
      </c>
      <c r="K129" s="69">
        <v>0.40379999999999999</v>
      </c>
      <c r="L129" s="69">
        <v>13.16</v>
      </c>
      <c r="M129" s="69">
        <v>1.33</v>
      </c>
      <c r="N129" s="69">
        <v>1.7</v>
      </c>
      <c r="O129" s="69">
        <v>4.3899999999999997</v>
      </c>
      <c r="P129" s="44">
        <f t="shared" si="4"/>
        <v>98.914699999999982</v>
      </c>
    </row>
    <row r="130" spans="1:16" x14ac:dyDescent="0.3">
      <c r="A130" s="40" t="s">
        <v>512</v>
      </c>
      <c r="B130" s="76" t="s">
        <v>528</v>
      </c>
      <c r="C130" s="45" t="s">
        <v>477</v>
      </c>
      <c r="D130" s="69">
        <v>1.1297999999999999</v>
      </c>
      <c r="E130" s="69">
        <v>27.78</v>
      </c>
      <c r="F130" s="69">
        <v>1.18E-2</v>
      </c>
      <c r="G130" s="69">
        <v>10.7</v>
      </c>
      <c r="H130" s="69">
        <v>27.3</v>
      </c>
      <c r="I130" s="69">
        <v>9.2200000000000006</v>
      </c>
      <c r="J130" s="69">
        <v>0.22589999999999999</v>
      </c>
      <c r="K130" s="69">
        <v>1.3868</v>
      </c>
      <c r="L130" s="69">
        <v>13.93</v>
      </c>
      <c r="M130" s="69">
        <v>1.69</v>
      </c>
      <c r="N130" s="69">
        <v>1.4</v>
      </c>
      <c r="O130" s="69">
        <v>4.01</v>
      </c>
      <c r="P130" s="44">
        <f t="shared" si="4"/>
        <v>98.784299999999988</v>
      </c>
    </row>
    <row r="131" spans="1:16" x14ac:dyDescent="0.3">
      <c r="A131" s="40" t="s">
        <v>512</v>
      </c>
      <c r="B131" s="76" t="s">
        <v>529</v>
      </c>
      <c r="C131" s="45" t="s">
        <v>477</v>
      </c>
      <c r="D131" s="69">
        <v>0.9355</v>
      </c>
      <c r="E131" s="69">
        <v>29.09</v>
      </c>
      <c r="F131" s="69">
        <v>0.1925</v>
      </c>
      <c r="G131" s="69">
        <v>12.32</v>
      </c>
      <c r="H131" s="69">
        <v>28.91</v>
      </c>
      <c r="I131" s="69">
        <v>5.39</v>
      </c>
      <c r="J131" s="69">
        <v>0.23810000000000001</v>
      </c>
      <c r="K131" s="69">
        <v>0.52410000000000001</v>
      </c>
      <c r="L131" s="69">
        <v>12.69</v>
      </c>
      <c r="M131" s="69">
        <v>1.75</v>
      </c>
      <c r="N131" s="69">
        <v>1.82</v>
      </c>
      <c r="O131" s="69">
        <v>4.5</v>
      </c>
      <c r="P131" s="44">
        <f t="shared" si="4"/>
        <v>98.360199999999992</v>
      </c>
    </row>
    <row r="132" spans="1:16" x14ac:dyDescent="0.3">
      <c r="A132" s="40" t="s">
        <v>512</v>
      </c>
      <c r="B132" s="76" t="s">
        <v>530</v>
      </c>
      <c r="C132" s="45" t="s">
        <v>549</v>
      </c>
      <c r="D132" s="69">
        <v>1.0660000000000001</v>
      </c>
      <c r="E132" s="69">
        <v>28.77</v>
      </c>
      <c r="F132" s="69">
        <v>9.4799999999999995E-2</v>
      </c>
      <c r="G132" s="69">
        <v>12.08</v>
      </c>
      <c r="H132" s="69">
        <v>29.03</v>
      </c>
      <c r="I132" s="69">
        <v>5.96</v>
      </c>
      <c r="J132" s="69">
        <v>0.2001</v>
      </c>
      <c r="K132" s="69">
        <v>0.4894</v>
      </c>
      <c r="L132" s="69">
        <v>12.84</v>
      </c>
      <c r="M132" s="69">
        <v>1.85</v>
      </c>
      <c r="N132" s="69">
        <v>1.54</v>
      </c>
      <c r="O132" s="69">
        <v>4.1399999999999997</v>
      </c>
      <c r="P132" s="44">
        <f t="shared" si="4"/>
        <v>98.060299999999998</v>
      </c>
    </row>
    <row r="133" spans="1:16" x14ac:dyDescent="0.3">
      <c r="A133" s="40" t="s">
        <v>512</v>
      </c>
      <c r="B133" s="76" t="s">
        <v>531</v>
      </c>
      <c r="C133" s="45" t="s">
        <v>549</v>
      </c>
      <c r="D133" s="69">
        <v>1.0606</v>
      </c>
      <c r="E133" s="69">
        <v>27.65</v>
      </c>
      <c r="F133" s="69">
        <v>1.6400000000000001E-2</v>
      </c>
      <c r="G133" s="69">
        <v>10.9</v>
      </c>
      <c r="H133" s="69">
        <v>27.98</v>
      </c>
      <c r="I133" s="69">
        <v>9.17</v>
      </c>
      <c r="J133" s="69">
        <v>0.2009</v>
      </c>
      <c r="K133" s="69">
        <v>1.3683000000000001</v>
      </c>
      <c r="L133" s="69">
        <v>13.89</v>
      </c>
      <c r="M133" s="69">
        <v>1.27</v>
      </c>
      <c r="N133" s="69">
        <v>1.0278</v>
      </c>
      <c r="O133" s="69">
        <v>4.5599999999999996</v>
      </c>
      <c r="P133" s="44">
        <f t="shared" si="4"/>
        <v>99.094000000000008</v>
      </c>
    </row>
    <row r="134" spans="1:16" x14ac:dyDescent="0.3">
      <c r="A134" s="40" t="s">
        <v>512</v>
      </c>
      <c r="B134" s="76" t="s">
        <v>532</v>
      </c>
      <c r="C134" s="45" t="s">
        <v>549</v>
      </c>
      <c r="D134" s="69">
        <v>1.1745000000000001</v>
      </c>
      <c r="E134" s="69">
        <v>29.92</v>
      </c>
      <c r="F134" s="69">
        <v>0.32819999999999999</v>
      </c>
      <c r="G134" s="69">
        <v>12.21</v>
      </c>
      <c r="H134" s="69">
        <v>28.84</v>
      </c>
      <c r="I134" s="69">
        <v>4.93</v>
      </c>
      <c r="J134" s="69">
        <v>0.29559999999999997</v>
      </c>
      <c r="K134" s="69">
        <v>0.15359999999999999</v>
      </c>
      <c r="L134" s="69">
        <v>12.3</v>
      </c>
      <c r="M134" s="69">
        <v>1.81</v>
      </c>
      <c r="N134" s="69">
        <v>2.36</v>
      </c>
      <c r="O134" s="69">
        <v>4.34</v>
      </c>
      <c r="P134" s="44">
        <f t="shared" si="4"/>
        <v>98.661900000000003</v>
      </c>
    </row>
    <row r="135" spans="1:16" x14ac:dyDescent="0.3">
      <c r="A135" s="40" t="s">
        <v>512</v>
      </c>
      <c r="B135" s="76" t="s">
        <v>533</v>
      </c>
      <c r="C135" s="45" t="s">
        <v>477</v>
      </c>
      <c r="D135" s="69">
        <v>1.2661</v>
      </c>
      <c r="E135" s="69">
        <v>29.6</v>
      </c>
      <c r="F135" s="69">
        <v>0.33560000000000001</v>
      </c>
      <c r="G135" s="69">
        <v>12.3</v>
      </c>
      <c r="H135" s="69">
        <v>27.83</v>
      </c>
      <c r="I135" s="69">
        <v>6.65</v>
      </c>
      <c r="J135" s="69">
        <v>0.45490000000000003</v>
      </c>
      <c r="K135" s="69">
        <v>0.46579999999999999</v>
      </c>
      <c r="L135" s="69">
        <v>12.26</v>
      </c>
      <c r="M135" s="69">
        <v>1.65</v>
      </c>
      <c r="N135" s="69">
        <v>1.76</v>
      </c>
      <c r="O135" s="69">
        <v>4.2300000000000004</v>
      </c>
      <c r="P135" s="44">
        <f t="shared" si="4"/>
        <v>98.80240000000002</v>
      </c>
    </row>
    <row r="136" spans="1:16" x14ac:dyDescent="0.3">
      <c r="A136" s="40" t="s">
        <v>512</v>
      </c>
      <c r="B136" s="76" t="s">
        <v>534</v>
      </c>
      <c r="C136" s="45" t="s">
        <v>477</v>
      </c>
      <c r="D136" s="69">
        <v>1.0781000000000001</v>
      </c>
      <c r="E136" s="69">
        <v>29</v>
      </c>
      <c r="F136" s="69">
        <v>0.18149999999999999</v>
      </c>
      <c r="G136" s="69">
        <v>12.95</v>
      </c>
      <c r="H136" s="69">
        <v>28.1</v>
      </c>
      <c r="I136" s="69">
        <v>6.79</v>
      </c>
      <c r="J136" s="69">
        <v>0.36630000000000001</v>
      </c>
      <c r="K136" s="69">
        <v>0.67500000000000004</v>
      </c>
      <c r="L136" s="69">
        <v>11.83</v>
      </c>
      <c r="M136" s="69">
        <v>1.71</v>
      </c>
      <c r="N136" s="69">
        <v>1.76</v>
      </c>
      <c r="O136" s="69">
        <v>4.25</v>
      </c>
      <c r="P136" s="44">
        <f t="shared" si="4"/>
        <v>98.690899999999985</v>
      </c>
    </row>
    <row r="137" spans="1:16" x14ac:dyDescent="0.3">
      <c r="A137" s="40" t="s">
        <v>512</v>
      </c>
      <c r="B137" s="76" t="s">
        <v>535</v>
      </c>
      <c r="C137" s="45" t="s">
        <v>477</v>
      </c>
      <c r="D137" s="69">
        <v>1.88</v>
      </c>
      <c r="E137" s="69">
        <v>29.32</v>
      </c>
      <c r="F137" s="69">
        <v>1.43</v>
      </c>
      <c r="G137" s="69">
        <v>11.33</v>
      </c>
      <c r="H137" s="69">
        <v>25.85</v>
      </c>
      <c r="I137" s="69">
        <v>8.67</v>
      </c>
      <c r="J137" s="69">
        <v>0.48409999999999997</v>
      </c>
      <c r="K137" s="69">
        <v>0.28149999999999997</v>
      </c>
      <c r="L137" s="69">
        <v>10.87</v>
      </c>
      <c r="M137" s="69">
        <v>1.76</v>
      </c>
      <c r="N137" s="69">
        <v>2.0499999999999998</v>
      </c>
      <c r="O137" s="69">
        <v>4.28</v>
      </c>
      <c r="P137" s="44">
        <f t="shared" si="4"/>
        <v>98.205600000000004</v>
      </c>
    </row>
    <row r="138" spans="1:16" x14ac:dyDescent="0.3">
      <c r="A138" s="40" t="s">
        <v>512</v>
      </c>
      <c r="B138" s="76" t="s">
        <v>536</v>
      </c>
      <c r="C138" s="45" t="s">
        <v>410</v>
      </c>
      <c r="D138" s="69">
        <v>1.113</v>
      </c>
      <c r="E138" s="69">
        <v>29.93</v>
      </c>
      <c r="F138" s="69">
        <v>2.02</v>
      </c>
      <c r="G138" s="69">
        <v>12.55</v>
      </c>
      <c r="H138" s="69">
        <v>27.73</v>
      </c>
      <c r="I138" s="69">
        <v>4.66</v>
      </c>
      <c r="J138" s="69">
        <v>0.7369</v>
      </c>
      <c r="K138" s="69">
        <v>0.1734</v>
      </c>
      <c r="L138" s="69">
        <v>11.24</v>
      </c>
      <c r="M138" s="69">
        <v>1.5</v>
      </c>
      <c r="N138" s="69">
        <v>2.2000000000000002</v>
      </c>
      <c r="O138" s="69">
        <v>4.2</v>
      </c>
      <c r="P138" s="44">
        <f t="shared" si="4"/>
        <v>98.053300000000007</v>
      </c>
    </row>
    <row r="139" spans="1:16" x14ac:dyDescent="0.3">
      <c r="A139" s="40" t="s">
        <v>512</v>
      </c>
      <c r="B139" s="76" t="s">
        <v>537</v>
      </c>
      <c r="C139" s="45" t="s">
        <v>410</v>
      </c>
      <c r="D139" s="69">
        <v>1.42</v>
      </c>
      <c r="E139" s="69">
        <v>29.49</v>
      </c>
      <c r="F139" s="69">
        <v>1.57</v>
      </c>
      <c r="G139" s="69">
        <v>11.66</v>
      </c>
      <c r="H139" s="69">
        <v>25.8</v>
      </c>
      <c r="I139" s="69">
        <v>6.87</v>
      </c>
      <c r="J139" s="69">
        <v>0.49540000000000001</v>
      </c>
      <c r="K139" s="69">
        <v>0.40210000000000001</v>
      </c>
      <c r="L139" s="69">
        <v>11.17</v>
      </c>
      <c r="M139" s="69">
        <v>2.13</v>
      </c>
      <c r="N139" s="69">
        <v>2.17</v>
      </c>
      <c r="O139" s="69">
        <v>4.26</v>
      </c>
      <c r="P139" s="44">
        <f t="shared" si="4"/>
        <v>97.437500000000014</v>
      </c>
    </row>
    <row r="140" spans="1:16" x14ac:dyDescent="0.3">
      <c r="A140" s="40"/>
      <c r="B140" s="45"/>
      <c r="C140" s="45"/>
      <c r="D140" s="46"/>
      <c r="E140" s="46"/>
      <c r="F140" s="46"/>
      <c r="G140" s="46"/>
      <c r="H140" s="43"/>
      <c r="I140" s="46"/>
      <c r="J140" s="46"/>
      <c r="K140" s="46"/>
      <c r="L140" s="43"/>
      <c r="M140" s="46"/>
      <c r="N140" s="46"/>
      <c r="O140" s="46"/>
      <c r="P140" s="44"/>
    </row>
    <row r="141" spans="1:16" x14ac:dyDescent="0.3">
      <c r="A141" s="40" t="s">
        <v>119</v>
      </c>
      <c r="B141" s="41" t="s">
        <v>552</v>
      </c>
      <c r="C141" s="41" t="s">
        <v>410</v>
      </c>
      <c r="D141" s="42">
        <v>1.0096000000000001</v>
      </c>
      <c r="E141" s="42">
        <v>29.2315</v>
      </c>
      <c r="F141" s="42" t="s">
        <v>62</v>
      </c>
      <c r="G141" s="42">
        <v>13.0634</v>
      </c>
      <c r="H141" s="43">
        <v>30.979829502843891</v>
      </c>
      <c r="I141" s="42">
        <v>5.5677000000000003</v>
      </c>
      <c r="J141" s="42">
        <v>0</v>
      </c>
      <c r="K141" s="42">
        <v>0.66839999999999999</v>
      </c>
      <c r="L141" s="43">
        <v>12.279770497156109</v>
      </c>
      <c r="M141" s="42">
        <v>1.9923</v>
      </c>
      <c r="N141" s="42">
        <v>0.77349999999999997</v>
      </c>
      <c r="O141" s="42">
        <v>4.4432999999999998</v>
      </c>
      <c r="P141" s="44">
        <f t="shared" ref="P141:P164" si="5">SUM(D141:O141)</f>
        <v>100.0093</v>
      </c>
    </row>
    <row r="142" spans="1:16" x14ac:dyDescent="0.3">
      <c r="A142" s="40" t="s">
        <v>119</v>
      </c>
      <c r="B142" s="41" t="s">
        <v>488</v>
      </c>
      <c r="C142" s="41" t="s">
        <v>410</v>
      </c>
      <c r="D142" s="42">
        <v>0.92320000000000002</v>
      </c>
      <c r="E142" s="42">
        <v>28.799299999999999</v>
      </c>
      <c r="F142" s="42">
        <v>1.4954000000000001</v>
      </c>
      <c r="G142" s="42">
        <v>12.885300000000001</v>
      </c>
      <c r="H142" s="43">
        <v>29.226506827267666</v>
      </c>
      <c r="I142" s="42">
        <v>4.1223000000000001</v>
      </c>
      <c r="J142" s="42">
        <v>0.51829999999999998</v>
      </c>
      <c r="K142" s="42">
        <v>1.3657999999999999</v>
      </c>
      <c r="L142" s="43">
        <v>10.606493172732332</v>
      </c>
      <c r="M142" s="42">
        <v>1.9601</v>
      </c>
      <c r="N142" s="42">
        <v>1.5344</v>
      </c>
      <c r="O142" s="42">
        <v>4.0696000000000003</v>
      </c>
      <c r="P142" s="44">
        <f t="shared" si="5"/>
        <v>97.506699999999981</v>
      </c>
    </row>
    <row r="143" spans="1:16" x14ac:dyDescent="0.3">
      <c r="A143" s="40" t="s">
        <v>119</v>
      </c>
      <c r="B143" s="41" t="s">
        <v>61</v>
      </c>
      <c r="C143" s="41" t="s">
        <v>549</v>
      </c>
      <c r="D143" s="42">
        <v>0.98360000000000003</v>
      </c>
      <c r="E143" s="42">
        <v>30.282499999999999</v>
      </c>
      <c r="F143" s="42">
        <v>0.1656</v>
      </c>
      <c r="G143" s="42">
        <v>13.070600000000001</v>
      </c>
      <c r="H143" s="43">
        <v>31.032887520483314</v>
      </c>
      <c r="I143" s="42">
        <v>5.1456</v>
      </c>
      <c r="J143" s="42">
        <v>0.1961</v>
      </c>
      <c r="K143" s="42">
        <v>0.85370000000000001</v>
      </c>
      <c r="L143" s="43">
        <v>11.68531247951668</v>
      </c>
      <c r="M143" s="42">
        <v>2.0998999999999999</v>
      </c>
      <c r="N143" s="42">
        <v>0.93189999999999995</v>
      </c>
      <c r="O143" s="42">
        <v>4.3981000000000003</v>
      </c>
      <c r="P143" s="44">
        <f t="shared" si="5"/>
        <v>100.8458</v>
      </c>
    </row>
    <row r="144" spans="1:16" x14ac:dyDescent="0.3">
      <c r="A144" s="40" t="s">
        <v>119</v>
      </c>
      <c r="B144" s="41" t="s">
        <v>65</v>
      </c>
      <c r="C144" s="41" t="s">
        <v>410</v>
      </c>
      <c r="D144" s="42">
        <v>0.92320000000000002</v>
      </c>
      <c r="E144" s="42">
        <v>30.821400000000001</v>
      </c>
      <c r="F144" s="42">
        <v>0.24840000000000001</v>
      </c>
      <c r="G144" s="42">
        <v>13.1999</v>
      </c>
      <c r="H144" s="43">
        <v>31.384546687397464</v>
      </c>
      <c r="I144" s="42">
        <v>4.1356000000000002</v>
      </c>
      <c r="J144" s="42">
        <v>0.29170000000000001</v>
      </c>
      <c r="K144" s="42">
        <v>0.32069999999999999</v>
      </c>
      <c r="L144" s="43">
        <v>11.984853312602542</v>
      </c>
      <c r="M144" s="42">
        <v>2.3003</v>
      </c>
      <c r="N144" s="42">
        <v>1.1928000000000001</v>
      </c>
      <c r="O144" s="42">
        <v>4.4808000000000003</v>
      </c>
      <c r="P144" s="44">
        <f t="shared" si="5"/>
        <v>101.28420000000001</v>
      </c>
    </row>
    <row r="145" spans="1:16" x14ac:dyDescent="0.3">
      <c r="A145" s="40" t="s">
        <v>119</v>
      </c>
      <c r="B145" s="41" t="s">
        <v>72</v>
      </c>
      <c r="C145" s="41" t="s">
        <v>550</v>
      </c>
      <c r="D145" s="42">
        <v>0.85219999999999996</v>
      </c>
      <c r="E145" s="42">
        <v>29.8354</v>
      </c>
      <c r="F145" s="42">
        <v>0.749</v>
      </c>
      <c r="G145" s="42">
        <v>13.436999999999999</v>
      </c>
      <c r="H145" s="43">
        <v>30.92689554689747</v>
      </c>
      <c r="I145" s="42">
        <v>3.4775</v>
      </c>
      <c r="J145" s="42">
        <v>0.51290000000000002</v>
      </c>
      <c r="K145" s="42">
        <v>0.4577</v>
      </c>
      <c r="L145" s="43">
        <v>10.85090445310253</v>
      </c>
      <c r="M145" s="42">
        <v>2.4502000000000002</v>
      </c>
      <c r="N145" s="42">
        <v>2.2606000000000002</v>
      </c>
      <c r="O145" s="42">
        <v>4.2675999999999998</v>
      </c>
      <c r="P145" s="44">
        <f t="shared" si="5"/>
        <v>100.0779</v>
      </c>
    </row>
    <row r="146" spans="1:16" x14ac:dyDescent="0.3">
      <c r="A146" s="40" t="s">
        <v>119</v>
      </c>
      <c r="B146" s="41" t="s">
        <v>92</v>
      </c>
      <c r="C146" s="41" t="s">
        <v>414</v>
      </c>
      <c r="D146" s="42">
        <v>1.0609999999999999</v>
      </c>
      <c r="E146" s="42">
        <v>30.432400000000001</v>
      </c>
      <c r="F146" s="42">
        <v>7.3499999999999996E-2</v>
      </c>
      <c r="G146" s="42">
        <v>13.028</v>
      </c>
      <c r="H146" s="43">
        <v>31.342221287510881</v>
      </c>
      <c r="I146" s="42">
        <v>5.7430000000000003</v>
      </c>
      <c r="J146" s="42">
        <v>9.8599999999999993E-2</v>
      </c>
      <c r="K146" s="42">
        <v>0.50729999999999997</v>
      </c>
      <c r="L146" s="43">
        <v>11.777178712489116</v>
      </c>
      <c r="M146" s="42">
        <v>2.0602</v>
      </c>
      <c r="N146" s="42">
        <v>0.76549999999999996</v>
      </c>
      <c r="O146" s="42">
        <v>4.3682999999999996</v>
      </c>
      <c r="P146" s="44">
        <f t="shared" si="5"/>
        <v>101.2572</v>
      </c>
    </row>
    <row r="147" spans="1:16" x14ac:dyDescent="0.3">
      <c r="A147" s="40" t="s">
        <v>119</v>
      </c>
      <c r="B147" s="41" t="s">
        <v>75</v>
      </c>
      <c r="C147" s="41" t="s">
        <v>418</v>
      </c>
      <c r="D147" s="42">
        <v>0.87590000000000001</v>
      </c>
      <c r="E147" s="42">
        <v>30.697800000000001</v>
      </c>
      <c r="F147" s="42">
        <v>0.78739999999999999</v>
      </c>
      <c r="G147" s="42">
        <v>14.9139</v>
      </c>
      <c r="H147" s="43">
        <v>31.183787902441566</v>
      </c>
      <c r="I147" s="42">
        <v>3.4615</v>
      </c>
      <c r="J147" s="42">
        <v>0.35630000000000001</v>
      </c>
      <c r="K147" s="42">
        <v>0.52110000000000001</v>
      </c>
      <c r="L147" s="43">
        <v>10.325412097558434</v>
      </c>
      <c r="M147" s="42">
        <v>2.0303</v>
      </c>
      <c r="N147" s="42">
        <v>1.1439999999999999</v>
      </c>
      <c r="O147" s="42">
        <v>4.3358999999999996</v>
      </c>
      <c r="P147" s="44">
        <f t="shared" si="5"/>
        <v>100.63330000000002</v>
      </c>
    </row>
    <row r="148" spans="1:16" x14ac:dyDescent="0.3">
      <c r="A148" s="40" t="s">
        <v>119</v>
      </c>
      <c r="B148" s="41" t="s">
        <v>76</v>
      </c>
      <c r="C148" s="41" t="s">
        <v>410</v>
      </c>
      <c r="D148" s="42">
        <v>1.4722</v>
      </c>
      <c r="E148" s="42">
        <v>30.654699999999998</v>
      </c>
      <c r="F148" s="42">
        <v>0.1774</v>
      </c>
      <c r="G148" s="42">
        <v>11.5305</v>
      </c>
      <c r="H148" s="43">
        <v>28.821359205839592</v>
      </c>
      <c r="I148" s="42">
        <v>6.9794999999999998</v>
      </c>
      <c r="J148" s="42">
        <v>0.4032</v>
      </c>
      <c r="K148" s="42">
        <v>0.53680000000000005</v>
      </c>
      <c r="L148" s="43">
        <v>12.203740794160412</v>
      </c>
      <c r="M148" s="42">
        <v>2.3408000000000002</v>
      </c>
      <c r="N148" s="42">
        <v>1.3792</v>
      </c>
      <c r="O148" s="42">
        <v>4.1771000000000003</v>
      </c>
      <c r="P148" s="44">
        <f t="shared" si="5"/>
        <v>100.6765</v>
      </c>
    </row>
    <row r="149" spans="1:16" x14ac:dyDescent="0.3">
      <c r="A149" s="40" t="s">
        <v>119</v>
      </c>
      <c r="B149" s="41" t="s">
        <v>82</v>
      </c>
      <c r="C149" s="41" t="s">
        <v>410</v>
      </c>
      <c r="D149" s="42">
        <v>1.2866</v>
      </c>
      <c r="E149" s="42">
        <v>29.432200000000002</v>
      </c>
      <c r="F149" s="42">
        <v>0.56499999999999995</v>
      </c>
      <c r="G149" s="42">
        <v>11.929600000000001</v>
      </c>
      <c r="H149" s="43">
        <v>29.710349786037291</v>
      </c>
      <c r="I149" s="42">
        <v>6.7858000000000001</v>
      </c>
      <c r="J149" s="42">
        <v>0</v>
      </c>
      <c r="K149" s="42">
        <v>0.4491</v>
      </c>
      <c r="L149" s="43">
        <v>12.111550213962708</v>
      </c>
      <c r="M149" s="42">
        <v>2.0537999999999998</v>
      </c>
      <c r="N149" s="42">
        <v>0.77769999999999995</v>
      </c>
      <c r="O149" s="42">
        <v>4.4036999999999997</v>
      </c>
      <c r="P149" s="44">
        <f t="shared" si="5"/>
        <v>99.50539999999998</v>
      </c>
    </row>
    <row r="150" spans="1:16" x14ac:dyDescent="0.3">
      <c r="A150" s="40" t="s">
        <v>119</v>
      </c>
      <c r="B150" s="41" t="s">
        <v>120</v>
      </c>
      <c r="C150" s="41" t="s">
        <v>410</v>
      </c>
      <c r="D150" s="42">
        <v>1.3545</v>
      </c>
      <c r="E150" s="42">
        <v>25.856000000000002</v>
      </c>
      <c r="F150" s="42">
        <v>0.41010000000000002</v>
      </c>
      <c r="G150" s="42">
        <v>10.801600000000001</v>
      </c>
      <c r="H150" s="43">
        <v>26.069447994344976</v>
      </c>
      <c r="I150" s="42">
        <v>4.5411000000000001</v>
      </c>
      <c r="J150" s="42">
        <v>1.4774</v>
      </c>
      <c r="K150" s="42">
        <v>6.1020000000000003</v>
      </c>
      <c r="L150" s="43">
        <v>9.925952005655029</v>
      </c>
      <c r="M150" s="42">
        <v>2.0139</v>
      </c>
      <c r="N150" s="42">
        <v>1.1842999999999999</v>
      </c>
      <c r="O150" s="42">
        <v>3.7079</v>
      </c>
      <c r="P150" s="44">
        <f t="shared" si="5"/>
        <v>93.444200000000023</v>
      </c>
    </row>
    <row r="151" spans="1:16" x14ac:dyDescent="0.3">
      <c r="A151" s="40" t="s">
        <v>119</v>
      </c>
      <c r="B151" s="41" t="s">
        <v>83</v>
      </c>
      <c r="C151" s="41" t="s">
        <v>510</v>
      </c>
      <c r="D151" s="42">
        <v>1.1913</v>
      </c>
      <c r="E151" s="42">
        <v>29.5092</v>
      </c>
      <c r="F151" s="42" t="s">
        <v>62</v>
      </c>
      <c r="G151" s="42">
        <v>11.901999999999999</v>
      </c>
      <c r="H151" s="43">
        <v>29.9016751002939</v>
      </c>
      <c r="I151" s="42">
        <v>6.8613999999999997</v>
      </c>
      <c r="J151" s="42">
        <v>0.1661</v>
      </c>
      <c r="K151" s="42">
        <v>0.65400000000000003</v>
      </c>
      <c r="L151" s="43">
        <v>12.408124899706101</v>
      </c>
      <c r="M151" s="42">
        <v>2.1051000000000002</v>
      </c>
      <c r="N151" s="42">
        <v>0.88819999999999999</v>
      </c>
      <c r="O151" s="42">
        <v>4.3220000000000001</v>
      </c>
      <c r="P151" s="44">
        <f t="shared" si="5"/>
        <v>99.909100000000009</v>
      </c>
    </row>
    <row r="152" spans="1:16" x14ac:dyDescent="0.3">
      <c r="A152" s="40" t="s">
        <v>119</v>
      </c>
      <c r="B152" s="41" t="s">
        <v>84</v>
      </c>
      <c r="C152" s="41" t="s">
        <v>416</v>
      </c>
      <c r="D152" s="42">
        <v>1.0254000000000001</v>
      </c>
      <c r="E152" s="42">
        <v>30.520199999999999</v>
      </c>
      <c r="F152" s="42" t="s">
        <v>62</v>
      </c>
      <c r="G152" s="42">
        <v>13.0238</v>
      </c>
      <c r="H152" s="43">
        <v>31.157105594252386</v>
      </c>
      <c r="I152" s="42">
        <v>5.4061000000000003</v>
      </c>
      <c r="J152" s="42">
        <v>0.1036</v>
      </c>
      <c r="K152" s="42">
        <v>0.50160000000000005</v>
      </c>
      <c r="L152" s="43">
        <v>11.862594405747615</v>
      </c>
      <c r="M152" s="42">
        <v>1.9252</v>
      </c>
      <c r="N152" s="42">
        <v>0.73380000000000001</v>
      </c>
      <c r="O152" s="42">
        <v>4.3451000000000004</v>
      </c>
      <c r="P152" s="44">
        <f t="shared" si="5"/>
        <v>100.6045</v>
      </c>
    </row>
    <row r="153" spans="1:16" x14ac:dyDescent="0.3">
      <c r="A153" s="40" t="s">
        <v>119</v>
      </c>
      <c r="B153" s="41" t="s">
        <v>538</v>
      </c>
      <c r="C153" s="41" t="s">
        <v>410</v>
      </c>
      <c r="D153" s="42">
        <v>1.0532999999999999</v>
      </c>
      <c r="E153" s="42">
        <v>31.1311</v>
      </c>
      <c r="F153" s="42">
        <v>2.9998999999999998</v>
      </c>
      <c r="G153" s="42">
        <v>12.3622</v>
      </c>
      <c r="H153" s="43">
        <v>28.777418263309155</v>
      </c>
      <c r="I153" s="42">
        <v>4.5396000000000001</v>
      </c>
      <c r="J153" s="42">
        <v>0.32329999999999998</v>
      </c>
      <c r="K153" s="42">
        <v>0.27479999999999999</v>
      </c>
      <c r="L153" s="43">
        <v>10.581681736690843</v>
      </c>
      <c r="M153" s="42">
        <v>2.1598000000000002</v>
      </c>
      <c r="N153" s="42">
        <v>2.0413000000000001</v>
      </c>
      <c r="O153" s="42">
        <v>4.0350999999999999</v>
      </c>
      <c r="P153" s="44">
        <f t="shared" si="5"/>
        <v>100.2795</v>
      </c>
    </row>
    <row r="154" spans="1:16" x14ac:dyDescent="0.3">
      <c r="A154" s="40" t="s">
        <v>119</v>
      </c>
      <c r="B154" s="41" t="s">
        <v>106</v>
      </c>
      <c r="C154" s="41" t="s">
        <v>410</v>
      </c>
      <c r="D154" s="42">
        <v>0.9647</v>
      </c>
      <c r="E154" s="42">
        <v>30.831</v>
      </c>
      <c r="F154" s="42">
        <v>0.107</v>
      </c>
      <c r="G154" s="42">
        <v>13.1577</v>
      </c>
      <c r="H154" s="43">
        <v>31.447642370047511</v>
      </c>
      <c r="I154" s="42">
        <v>4.8141999999999996</v>
      </c>
      <c r="J154" s="42">
        <v>6.1600000000000002E-2</v>
      </c>
      <c r="K154" s="42">
        <v>0.38790000000000002</v>
      </c>
      <c r="L154" s="43">
        <v>12.125157629952492</v>
      </c>
      <c r="M154" s="42">
        <v>2.1112000000000002</v>
      </c>
      <c r="N154" s="42">
        <v>0.92100000000000004</v>
      </c>
      <c r="O154" s="42">
        <v>4.4713000000000003</v>
      </c>
      <c r="P154" s="44">
        <f t="shared" si="5"/>
        <v>101.40040000000002</v>
      </c>
    </row>
    <row r="155" spans="1:16" x14ac:dyDescent="0.3">
      <c r="A155" s="40" t="s">
        <v>119</v>
      </c>
      <c r="B155" s="41" t="s">
        <v>539</v>
      </c>
      <c r="C155" s="41" t="s">
        <v>410</v>
      </c>
      <c r="D155" s="42">
        <v>1.1036999999999999</v>
      </c>
      <c r="E155" s="42">
        <v>30.8645</v>
      </c>
      <c r="F155" s="42">
        <v>2.7755000000000001</v>
      </c>
      <c r="G155" s="42">
        <v>12.129</v>
      </c>
      <c r="H155" s="43">
        <v>28.255711418027104</v>
      </c>
      <c r="I155" s="42">
        <v>4.8874000000000004</v>
      </c>
      <c r="J155" s="42">
        <v>0.38469999999999999</v>
      </c>
      <c r="K155" s="42">
        <v>0.35239999999999999</v>
      </c>
      <c r="L155" s="43">
        <v>10.858688581972899</v>
      </c>
      <c r="M155" s="42">
        <v>2.246</v>
      </c>
      <c r="N155" s="42">
        <v>2.0225</v>
      </c>
      <c r="O155" s="42">
        <v>4.0602999999999998</v>
      </c>
      <c r="P155" s="44">
        <f t="shared" si="5"/>
        <v>99.940399999999983</v>
      </c>
    </row>
    <row r="156" spans="1:16" x14ac:dyDescent="0.3">
      <c r="A156" s="40" t="s">
        <v>119</v>
      </c>
      <c r="B156" s="41" t="s">
        <v>501</v>
      </c>
      <c r="C156" s="41" t="s">
        <v>410</v>
      </c>
      <c r="D156" s="42">
        <v>1.0951</v>
      </c>
      <c r="E156" s="42">
        <v>30.293600000000001</v>
      </c>
      <c r="F156" s="42">
        <v>2.8927999999999998</v>
      </c>
      <c r="G156" s="42">
        <v>12.3126</v>
      </c>
      <c r="H156" s="43">
        <v>28.601537216886044</v>
      </c>
      <c r="I156" s="42">
        <v>4.6337999999999999</v>
      </c>
      <c r="J156" s="42">
        <v>0.2273</v>
      </c>
      <c r="K156" s="42">
        <v>0.42899999999999999</v>
      </c>
      <c r="L156" s="43">
        <v>10.690962783113951</v>
      </c>
      <c r="M156" s="42">
        <v>1.9734</v>
      </c>
      <c r="N156" s="42">
        <v>1.5952</v>
      </c>
      <c r="O156" s="42">
        <v>4.0929000000000002</v>
      </c>
      <c r="P156" s="44">
        <f t="shared" si="5"/>
        <v>98.838199999999986</v>
      </c>
    </row>
    <row r="157" spans="1:16" x14ac:dyDescent="0.3">
      <c r="A157" s="40" t="s">
        <v>119</v>
      </c>
      <c r="B157" s="41" t="s">
        <v>502</v>
      </c>
      <c r="C157" s="41" t="s">
        <v>410</v>
      </c>
      <c r="D157" s="42">
        <v>1.167</v>
      </c>
      <c r="E157" s="42">
        <v>30.645900000000001</v>
      </c>
      <c r="F157" s="42">
        <v>2.6484000000000001</v>
      </c>
      <c r="G157" s="42">
        <v>12.146599999999999</v>
      </c>
      <c r="H157" s="43">
        <v>28.704076786364023</v>
      </c>
      <c r="I157" s="42">
        <v>4.6045999999999996</v>
      </c>
      <c r="J157" s="42">
        <v>0.30890000000000001</v>
      </c>
      <c r="K157" s="42">
        <v>1.0762</v>
      </c>
      <c r="L157" s="43">
        <v>10.376423213635977</v>
      </c>
      <c r="M157" s="42">
        <v>1.9702</v>
      </c>
      <c r="N157" s="42">
        <v>1.6160000000000001</v>
      </c>
      <c r="O157" s="42">
        <v>4.0248999999999997</v>
      </c>
      <c r="P157" s="44">
        <f t="shared" si="5"/>
        <v>99.289200000000008</v>
      </c>
    </row>
    <row r="158" spans="1:16" x14ac:dyDescent="0.3">
      <c r="A158" s="40" t="s">
        <v>119</v>
      </c>
      <c r="B158" s="41" t="s">
        <v>107</v>
      </c>
      <c r="C158" s="41" t="s">
        <v>410</v>
      </c>
      <c r="D158" s="42">
        <v>1.5150999999999999</v>
      </c>
      <c r="E158" s="42">
        <v>30.329699999999999</v>
      </c>
      <c r="F158" s="42">
        <v>0.18210000000000001</v>
      </c>
      <c r="G158" s="42">
        <v>11.7934</v>
      </c>
      <c r="H158" s="43">
        <v>29.56360132856641</v>
      </c>
      <c r="I158" s="42">
        <v>7.0876999999999999</v>
      </c>
      <c r="J158" s="42">
        <v>0.31540000000000001</v>
      </c>
      <c r="K158" s="42">
        <v>0.41139999999999999</v>
      </c>
      <c r="L158" s="43">
        <v>11.844298671433588</v>
      </c>
      <c r="M158" s="42">
        <v>2.4058999999999999</v>
      </c>
      <c r="N158" s="42">
        <v>1.2769999999999999</v>
      </c>
      <c r="O158" s="42">
        <v>4.1539000000000001</v>
      </c>
      <c r="P158" s="44">
        <f t="shared" si="5"/>
        <v>100.87950000000001</v>
      </c>
    </row>
    <row r="159" spans="1:16" x14ac:dyDescent="0.3">
      <c r="A159" s="40" t="s">
        <v>119</v>
      </c>
      <c r="B159" s="41" t="s">
        <v>108</v>
      </c>
      <c r="C159" s="41" t="s">
        <v>410</v>
      </c>
      <c r="D159" s="42">
        <v>1.0494000000000001</v>
      </c>
      <c r="E159" s="42">
        <v>30.3949</v>
      </c>
      <c r="F159" s="42">
        <v>1.6456999999999999</v>
      </c>
      <c r="G159" s="42">
        <v>12.770799999999999</v>
      </c>
      <c r="H159" s="43">
        <v>29.564583985379695</v>
      </c>
      <c r="I159" s="42">
        <v>4.4989999999999997</v>
      </c>
      <c r="J159" s="42">
        <v>0.2631</v>
      </c>
      <c r="K159" s="42">
        <v>0.3422</v>
      </c>
      <c r="L159" s="43">
        <v>10.556216014620308</v>
      </c>
      <c r="M159" s="42">
        <v>2.2662</v>
      </c>
      <c r="N159" s="42">
        <v>2.0966999999999998</v>
      </c>
      <c r="O159" s="42">
        <v>4.1242999999999999</v>
      </c>
      <c r="P159" s="44">
        <f t="shared" si="5"/>
        <v>99.573099999999997</v>
      </c>
    </row>
    <row r="160" spans="1:16" x14ac:dyDescent="0.3">
      <c r="A160" s="40" t="s">
        <v>119</v>
      </c>
      <c r="B160" s="41" t="s">
        <v>88</v>
      </c>
      <c r="C160" s="41" t="s">
        <v>551</v>
      </c>
      <c r="D160" s="42">
        <v>1.1871</v>
      </c>
      <c r="E160" s="42">
        <v>29.643799999999999</v>
      </c>
      <c r="F160" s="42">
        <v>2.1025999999999998</v>
      </c>
      <c r="G160" s="42">
        <v>12.1951</v>
      </c>
      <c r="H160" s="43">
        <v>27.988957083662992</v>
      </c>
      <c r="I160" s="42">
        <v>4.0205000000000002</v>
      </c>
      <c r="J160" s="42">
        <v>0.37459999999999999</v>
      </c>
      <c r="K160" s="42">
        <v>2.1503999999999999</v>
      </c>
      <c r="L160" s="43">
        <v>10.454142916337009</v>
      </c>
      <c r="M160" s="42">
        <v>2.1562000000000001</v>
      </c>
      <c r="N160" s="42">
        <v>1.8826000000000001</v>
      </c>
      <c r="O160" s="42">
        <v>3.9910999999999999</v>
      </c>
      <c r="P160" s="44">
        <f t="shared" si="5"/>
        <v>98.147100000000009</v>
      </c>
    </row>
    <row r="161" spans="1:16" x14ac:dyDescent="0.3">
      <c r="A161" s="40" t="s">
        <v>119</v>
      </c>
      <c r="B161" s="41" t="s">
        <v>121</v>
      </c>
      <c r="C161" s="41" t="s">
        <v>410</v>
      </c>
      <c r="D161" s="42">
        <v>1.1873</v>
      </c>
      <c r="E161" s="42">
        <v>30.585799999999999</v>
      </c>
      <c r="F161" s="42">
        <v>0.32190000000000002</v>
      </c>
      <c r="G161" s="42">
        <v>12.646100000000001</v>
      </c>
      <c r="H161" s="43">
        <v>30.339100863252547</v>
      </c>
      <c r="I161" s="42">
        <v>5.3083999999999998</v>
      </c>
      <c r="J161" s="42">
        <v>0.5746</v>
      </c>
      <c r="K161" s="42">
        <v>0.41839999999999999</v>
      </c>
      <c r="L161" s="43">
        <v>11.757999136747451</v>
      </c>
      <c r="M161" s="42">
        <v>2.2633999999999999</v>
      </c>
      <c r="N161" s="42">
        <v>1.2742</v>
      </c>
      <c r="O161" s="42">
        <v>4.3311000000000002</v>
      </c>
      <c r="P161" s="44">
        <f t="shared" si="5"/>
        <v>101.00830000000001</v>
      </c>
    </row>
    <row r="162" spans="1:16" x14ac:dyDescent="0.3">
      <c r="A162" s="40" t="s">
        <v>119</v>
      </c>
      <c r="B162" s="41" t="s">
        <v>122</v>
      </c>
      <c r="C162" s="41" t="s">
        <v>551</v>
      </c>
      <c r="D162" s="42">
        <v>0.60009999999999997</v>
      </c>
      <c r="E162" s="42">
        <v>30.527999999999999</v>
      </c>
      <c r="F162" s="42">
        <v>0.38969999999999999</v>
      </c>
      <c r="G162" s="42">
        <v>13.528</v>
      </c>
      <c r="H162" s="43">
        <v>32.478598926298147</v>
      </c>
      <c r="I162" s="42">
        <v>0.4385</v>
      </c>
      <c r="J162" s="42">
        <v>1.5598000000000001</v>
      </c>
      <c r="K162" s="42">
        <v>0.32800000000000001</v>
      </c>
      <c r="L162" s="43">
        <v>12.188401073701856</v>
      </c>
      <c r="M162" s="42">
        <v>2.4419</v>
      </c>
      <c r="N162" s="42">
        <v>1.5438000000000001</v>
      </c>
      <c r="O162" s="42">
        <v>4.4741</v>
      </c>
      <c r="P162" s="44">
        <f t="shared" si="5"/>
        <v>100.49890000000002</v>
      </c>
    </row>
    <row r="163" spans="1:16" x14ac:dyDescent="0.3">
      <c r="A163" s="40" t="s">
        <v>119</v>
      </c>
      <c r="B163" s="41" t="s">
        <v>553</v>
      </c>
      <c r="C163" s="41" t="s">
        <v>477</v>
      </c>
      <c r="D163" s="42">
        <v>0.98050000000000004</v>
      </c>
      <c r="E163" s="42">
        <v>29.489799999999999</v>
      </c>
      <c r="F163" s="42" t="s">
        <v>62</v>
      </c>
      <c r="G163" s="42">
        <v>12.4315</v>
      </c>
      <c r="H163" s="43">
        <v>30.361951774321096</v>
      </c>
      <c r="I163" s="42">
        <v>5.3455000000000004</v>
      </c>
      <c r="J163" s="42">
        <v>0</v>
      </c>
      <c r="K163" s="42">
        <v>1.6744000000000001</v>
      </c>
      <c r="L163" s="43">
        <v>11.508048225678902</v>
      </c>
      <c r="M163" s="42">
        <v>1.9279999999999999</v>
      </c>
      <c r="N163" s="42">
        <v>0.64780000000000004</v>
      </c>
      <c r="O163" s="42">
        <v>4.2577999999999996</v>
      </c>
      <c r="P163" s="44">
        <f t="shared" si="5"/>
        <v>98.62530000000001</v>
      </c>
    </row>
    <row r="164" spans="1:16" x14ac:dyDescent="0.3">
      <c r="A164" s="40" t="s">
        <v>119</v>
      </c>
      <c r="B164" s="41" t="s">
        <v>469</v>
      </c>
      <c r="C164" s="41" t="s">
        <v>477</v>
      </c>
      <c r="D164" s="42">
        <v>0.94930000000000003</v>
      </c>
      <c r="E164" s="42">
        <v>28.873200000000001</v>
      </c>
      <c r="F164" s="42">
        <v>2.5333000000000001</v>
      </c>
      <c r="G164" s="42">
        <v>12.570600000000001</v>
      </c>
      <c r="H164" s="43">
        <v>29.286085591711029</v>
      </c>
      <c r="I164" s="42">
        <v>3.9479000000000002</v>
      </c>
      <c r="J164" s="42">
        <v>0.2863</v>
      </c>
      <c r="K164" s="42">
        <v>0.67949999999999999</v>
      </c>
      <c r="L164" s="43">
        <v>10.394714408288969</v>
      </c>
      <c r="M164" s="42">
        <v>2.1353</v>
      </c>
      <c r="N164" s="42">
        <v>2.1162000000000001</v>
      </c>
      <c r="O164" s="42">
        <v>3.9937999999999998</v>
      </c>
      <c r="P164" s="44">
        <f t="shared" si="5"/>
        <v>97.766200000000012</v>
      </c>
    </row>
    <row r="165" spans="1:16" x14ac:dyDescent="0.3">
      <c r="A165" s="40"/>
      <c r="B165" s="41"/>
      <c r="C165" s="41"/>
      <c r="D165" s="42"/>
      <c r="E165" s="42"/>
      <c r="F165" s="42"/>
      <c r="G165" s="42"/>
      <c r="H165" s="43"/>
      <c r="I165" s="42"/>
      <c r="J165" s="42"/>
      <c r="K165" s="42"/>
      <c r="L165" s="43"/>
      <c r="M165" s="42"/>
      <c r="N165" s="42"/>
      <c r="O165" s="42"/>
      <c r="P165" s="44"/>
    </row>
    <row r="166" spans="1:16" x14ac:dyDescent="0.3">
      <c r="A166" s="40" t="s">
        <v>123</v>
      </c>
      <c r="B166" s="41" t="s">
        <v>78</v>
      </c>
      <c r="C166" s="41" t="s">
        <v>418</v>
      </c>
      <c r="D166" s="42">
        <v>0.89949999999999997</v>
      </c>
      <c r="E166" s="42">
        <v>31.574999999999999</v>
      </c>
      <c r="F166" s="42">
        <v>1.7827999999999999</v>
      </c>
      <c r="G166" s="42">
        <v>13.7759</v>
      </c>
      <c r="H166" s="43">
        <v>31.345107301255652</v>
      </c>
      <c r="I166" s="42">
        <v>3.9255</v>
      </c>
      <c r="J166" s="42">
        <v>0.51500000000000001</v>
      </c>
      <c r="K166" s="42">
        <v>0.309</v>
      </c>
      <c r="L166" s="43">
        <v>10.839992698744346</v>
      </c>
      <c r="M166" s="42">
        <v>2.0383</v>
      </c>
      <c r="N166" s="42">
        <v>1.3261000000000001</v>
      </c>
      <c r="O166" s="42">
        <v>4.3005000000000004</v>
      </c>
      <c r="P166" s="44">
        <f t="shared" ref="P166:P196" si="6">SUM(D166:O166)</f>
        <v>102.63270000000001</v>
      </c>
    </row>
    <row r="167" spans="1:16" x14ac:dyDescent="0.3">
      <c r="A167" s="40" t="s">
        <v>123</v>
      </c>
      <c r="B167" s="41" t="s">
        <v>61</v>
      </c>
      <c r="C167" s="41" t="s">
        <v>510</v>
      </c>
      <c r="D167" s="42">
        <v>1.0927</v>
      </c>
      <c r="E167" s="42">
        <v>30.169899999999998</v>
      </c>
      <c r="F167" s="42">
        <v>6.5600000000000006E-2</v>
      </c>
      <c r="G167" s="42">
        <v>12.7011</v>
      </c>
      <c r="H167" s="43">
        <v>31.219771530797299</v>
      </c>
      <c r="I167" s="42">
        <v>4.8193000000000001</v>
      </c>
      <c r="J167" s="42">
        <v>0.2888</v>
      </c>
      <c r="K167" s="42">
        <v>0.40239999999999998</v>
      </c>
      <c r="L167" s="43">
        <v>12.484728469202704</v>
      </c>
      <c r="M167" s="42">
        <v>2.2637999999999998</v>
      </c>
      <c r="N167" s="42">
        <v>1.2024999999999999</v>
      </c>
      <c r="O167" s="42">
        <v>4.4494999999999996</v>
      </c>
      <c r="P167" s="44">
        <f t="shared" si="6"/>
        <v>101.1601</v>
      </c>
    </row>
    <row r="168" spans="1:16" x14ac:dyDescent="0.3">
      <c r="A168" s="40" t="s">
        <v>123</v>
      </c>
      <c r="B168" s="41" t="s">
        <v>65</v>
      </c>
      <c r="C168" s="41" t="s">
        <v>418</v>
      </c>
      <c r="D168" s="42">
        <v>0.30930000000000002</v>
      </c>
      <c r="E168" s="42">
        <v>29.9742</v>
      </c>
      <c r="F168" s="42">
        <v>2.1869999999999998</v>
      </c>
      <c r="G168" s="42">
        <v>14.8124</v>
      </c>
      <c r="H168" s="43">
        <v>33.108982994398858</v>
      </c>
      <c r="I168" s="42">
        <v>1.0213000000000001</v>
      </c>
      <c r="J168" s="42">
        <v>0.2505</v>
      </c>
      <c r="K168" s="42">
        <v>0.2079</v>
      </c>
      <c r="L168" s="43">
        <v>10.962117005601142</v>
      </c>
      <c r="M168" s="42">
        <v>2.0821999999999998</v>
      </c>
      <c r="N168" s="42">
        <v>1.6769000000000001</v>
      </c>
      <c r="O168" s="42">
        <v>4.4054000000000002</v>
      </c>
      <c r="P168" s="44">
        <f t="shared" si="6"/>
        <v>100.9982</v>
      </c>
    </row>
    <row r="169" spans="1:16" x14ac:dyDescent="0.3">
      <c r="A169" s="40" t="s">
        <v>123</v>
      </c>
      <c r="B169" s="41" t="s">
        <v>72</v>
      </c>
      <c r="C169" s="41" t="s">
        <v>410</v>
      </c>
      <c r="D169" s="42">
        <v>0.93130000000000002</v>
      </c>
      <c r="E169" s="42">
        <v>30.2727</v>
      </c>
      <c r="F169" s="42">
        <v>1.1384000000000001</v>
      </c>
      <c r="G169" s="42">
        <v>13.7522</v>
      </c>
      <c r="H169" s="43">
        <v>31.398194477923411</v>
      </c>
      <c r="I169" s="42">
        <v>3.8576999999999999</v>
      </c>
      <c r="J169" s="42">
        <v>0.74460000000000004</v>
      </c>
      <c r="K169" s="42">
        <v>0.3085</v>
      </c>
      <c r="L169" s="43">
        <v>11.325405522076586</v>
      </c>
      <c r="M169" s="42">
        <v>2.0083000000000002</v>
      </c>
      <c r="N169" s="42">
        <v>1.1904999999999999</v>
      </c>
      <c r="O169" s="42">
        <v>4.3864999999999998</v>
      </c>
      <c r="P169" s="44">
        <f t="shared" si="6"/>
        <v>101.31429999999999</v>
      </c>
    </row>
    <row r="170" spans="1:16" x14ac:dyDescent="0.3">
      <c r="A170" s="40" t="s">
        <v>123</v>
      </c>
      <c r="B170" s="41" t="s">
        <v>92</v>
      </c>
      <c r="C170" s="41" t="s">
        <v>418</v>
      </c>
      <c r="D170" s="42">
        <v>0.68079999999999996</v>
      </c>
      <c r="E170" s="42">
        <v>30.415500000000002</v>
      </c>
      <c r="F170" s="42">
        <v>0.90439999999999998</v>
      </c>
      <c r="G170" s="42">
        <v>15.1214</v>
      </c>
      <c r="H170" s="43">
        <v>32.588938976057634</v>
      </c>
      <c r="I170" s="42">
        <v>2.8826000000000001</v>
      </c>
      <c r="J170" s="42">
        <v>0.22289999999999999</v>
      </c>
      <c r="K170" s="42">
        <v>0.22409999999999999</v>
      </c>
      <c r="L170" s="43">
        <v>10.842861023942364</v>
      </c>
      <c r="M170" s="42">
        <v>2.0552000000000001</v>
      </c>
      <c r="N170" s="42">
        <v>1.4853000000000001</v>
      </c>
      <c r="O170" s="42">
        <v>4.4493</v>
      </c>
      <c r="P170" s="44">
        <f t="shared" si="6"/>
        <v>101.87329999999999</v>
      </c>
    </row>
    <row r="171" spans="1:16" x14ac:dyDescent="0.3">
      <c r="A171" s="40" t="s">
        <v>123</v>
      </c>
      <c r="B171" s="41" t="s">
        <v>66</v>
      </c>
      <c r="C171" s="41" t="s">
        <v>410</v>
      </c>
      <c r="D171" s="42">
        <v>1.0750999999999999</v>
      </c>
      <c r="E171" s="42">
        <v>31.157599999999999</v>
      </c>
      <c r="F171" s="42">
        <v>1.7652000000000001</v>
      </c>
      <c r="G171" s="42">
        <v>13.4262</v>
      </c>
      <c r="H171" s="43">
        <v>30.568748669009988</v>
      </c>
      <c r="I171" s="42">
        <v>4.5033000000000003</v>
      </c>
      <c r="J171" s="42">
        <v>0.74570000000000003</v>
      </c>
      <c r="K171" s="42">
        <v>0.30199999999999999</v>
      </c>
      <c r="L171" s="43">
        <v>11.205851330990011</v>
      </c>
      <c r="M171" s="42">
        <v>1.9783999999999999</v>
      </c>
      <c r="N171" s="42">
        <v>1.1941999999999999</v>
      </c>
      <c r="O171" s="42">
        <v>4.2979000000000003</v>
      </c>
      <c r="P171" s="44">
        <f t="shared" si="6"/>
        <v>102.22019999999999</v>
      </c>
    </row>
    <row r="172" spans="1:16" x14ac:dyDescent="0.3">
      <c r="A172" s="40" t="s">
        <v>123</v>
      </c>
      <c r="B172" s="41" t="s">
        <v>67</v>
      </c>
      <c r="C172" s="41" t="s">
        <v>410</v>
      </c>
      <c r="D172" s="42">
        <v>0.92249999999999999</v>
      </c>
      <c r="E172" s="42">
        <v>30.333200000000001</v>
      </c>
      <c r="F172" s="42">
        <v>1.2838000000000001</v>
      </c>
      <c r="G172" s="42">
        <v>13.642200000000001</v>
      </c>
      <c r="H172" s="43">
        <v>31.412593046027666</v>
      </c>
      <c r="I172" s="42">
        <v>3.8130999999999999</v>
      </c>
      <c r="J172" s="42">
        <v>0.71840000000000004</v>
      </c>
      <c r="K172" s="42">
        <v>0.33650000000000002</v>
      </c>
      <c r="L172" s="43">
        <v>11.402106953972334</v>
      </c>
      <c r="M172" s="42">
        <v>2.0785999999999998</v>
      </c>
      <c r="N172" s="42">
        <v>1.2514000000000001</v>
      </c>
      <c r="O172" s="42">
        <v>4.3677000000000001</v>
      </c>
      <c r="P172" s="44">
        <f t="shared" si="6"/>
        <v>101.56210000000002</v>
      </c>
    </row>
    <row r="173" spans="1:16" x14ac:dyDescent="0.3">
      <c r="A173" s="40" t="s">
        <v>123</v>
      </c>
      <c r="B173" s="41" t="s">
        <v>75</v>
      </c>
      <c r="C173" s="41" t="s">
        <v>410</v>
      </c>
      <c r="D173" s="42">
        <v>0.80310000000000004</v>
      </c>
      <c r="E173" s="42">
        <v>30.8001</v>
      </c>
      <c r="F173" s="42">
        <v>1.6689000000000001</v>
      </c>
      <c r="G173" s="42">
        <v>13.6714</v>
      </c>
      <c r="H173" s="43">
        <v>31.434662488909893</v>
      </c>
      <c r="I173" s="42">
        <v>3.3477000000000001</v>
      </c>
      <c r="J173" s="42">
        <v>0.68679999999999997</v>
      </c>
      <c r="K173" s="42">
        <v>0.31259999999999999</v>
      </c>
      <c r="L173" s="43">
        <v>11.229537511090099</v>
      </c>
      <c r="M173" s="42">
        <v>2.0001000000000002</v>
      </c>
      <c r="N173" s="42">
        <v>1.3067</v>
      </c>
      <c r="O173" s="42">
        <v>4.3464999999999998</v>
      </c>
      <c r="P173" s="44">
        <f t="shared" si="6"/>
        <v>101.60810000000002</v>
      </c>
    </row>
    <row r="174" spans="1:16" x14ac:dyDescent="0.3">
      <c r="A174" s="40" t="s">
        <v>123</v>
      </c>
      <c r="B174" s="41" t="s">
        <v>545</v>
      </c>
      <c r="C174" s="41" t="s">
        <v>510</v>
      </c>
      <c r="D174" s="42">
        <v>0.91720000000000002</v>
      </c>
      <c r="E174" s="42">
        <v>30.6159</v>
      </c>
      <c r="F174" s="42">
        <v>0.67969999999999997</v>
      </c>
      <c r="G174" s="42">
        <v>13.1625</v>
      </c>
      <c r="H174" s="43">
        <v>31.374420002385982</v>
      </c>
      <c r="I174" s="42">
        <v>3.9359999999999999</v>
      </c>
      <c r="J174" s="42">
        <v>0.42759999999999998</v>
      </c>
      <c r="K174" s="42">
        <v>0.28660000000000002</v>
      </c>
      <c r="L174" s="43">
        <v>12.410979997614019</v>
      </c>
      <c r="M174" s="42">
        <v>2.3778000000000001</v>
      </c>
      <c r="N174" s="42">
        <v>1.4715</v>
      </c>
      <c r="O174" s="42">
        <v>4.5656999999999996</v>
      </c>
      <c r="P174" s="44">
        <f t="shared" si="6"/>
        <v>102.2259</v>
      </c>
    </row>
    <row r="175" spans="1:16" x14ac:dyDescent="0.3">
      <c r="A175" s="40" t="s">
        <v>123</v>
      </c>
      <c r="B175" s="41" t="s">
        <v>546</v>
      </c>
      <c r="C175" s="41" t="s">
        <v>510</v>
      </c>
      <c r="D175" s="42">
        <v>0.43759999999999999</v>
      </c>
      <c r="E175" s="42">
        <v>30.421700000000001</v>
      </c>
      <c r="F175" s="42">
        <v>0.37109999999999999</v>
      </c>
      <c r="G175" s="42">
        <v>15.687900000000001</v>
      </c>
      <c r="H175" s="43">
        <v>33.493073311177639</v>
      </c>
      <c r="I175" s="42">
        <v>1.5952</v>
      </c>
      <c r="J175" s="42">
        <v>0.1928</v>
      </c>
      <c r="K175" s="42">
        <v>0.23139999999999999</v>
      </c>
      <c r="L175" s="43">
        <v>11.326926688822363</v>
      </c>
      <c r="M175" s="42">
        <v>2.2366999999999999</v>
      </c>
      <c r="N175" s="42">
        <v>1.1801999999999999</v>
      </c>
      <c r="O175" s="42">
        <v>4.7130999999999998</v>
      </c>
      <c r="P175" s="44">
        <f t="shared" si="6"/>
        <v>101.88770000000001</v>
      </c>
    </row>
    <row r="176" spans="1:16" x14ac:dyDescent="0.3">
      <c r="A176" s="40" t="s">
        <v>123</v>
      </c>
      <c r="B176" s="41" t="s">
        <v>547</v>
      </c>
      <c r="C176" s="41" t="s">
        <v>418</v>
      </c>
      <c r="D176" s="42">
        <v>0.83609999999999995</v>
      </c>
      <c r="E176" s="42">
        <v>29.979500000000002</v>
      </c>
      <c r="F176" s="42">
        <v>0.44719999999999999</v>
      </c>
      <c r="G176" s="42">
        <v>13.8157</v>
      </c>
      <c r="H176" s="43">
        <v>32.336851971921945</v>
      </c>
      <c r="I176" s="42">
        <v>4.6978999999999997</v>
      </c>
      <c r="J176" s="42">
        <v>4.0899999999999999E-2</v>
      </c>
      <c r="K176" s="42">
        <v>0.4209</v>
      </c>
      <c r="L176" s="43">
        <v>11.91854802807806</v>
      </c>
      <c r="M176" s="42">
        <v>1.9329000000000001</v>
      </c>
      <c r="N176" s="42">
        <v>0.81420000000000003</v>
      </c>
      <c r="O176" s="42">
        <v>4.5246000000000004</v>
      </c>
      <c r="P176" s="44">
        <f t="shared" si="6"/>
        <v>101.76530000000002</v>
      </c>
    </row>
    <row r="177" spans="1:16" x14ac:dyDescent="0.3">
      <c r="A177" s="40" t="s">
        <v>123</v>
      </c>
      <c r="B177" s="41" t="s">
        <v>548</v>
      </c>
      <c r="C177" s="41" t="s">
        <v>418</v>
      </c>
      <c r="D177" s="42">
        <v>0.63360000000000005</v>
      </c>
      <c r="E177" s="42">
        <v>30.847999999999999</v>
      </c>
      <c r="F177" s="42">
        <v>2.2176</v>
      </c>
      <c r="G177" s="42">
        <v>13.8866</v>
      </c>
      <c r="H177" s="43">
        <v>31.24116755496242</v>
      </c>
      <c r="I177" s="42">
        <v>2.7122000000000002</v>
      </c>
      <c r="J177" s="42">
        <v>0.1132</v>
      </c>
      <c r="K177" s="42">
        <v>0.29670000000000002</v>
      </c>
      <c r="L177" s="43">
        <v>10.927132445037582</v>
      </c>
      <c r="M177" s="42">
        <v>2.1166</v>
      </c>
      <c r="N177" s="42">
        <v>1.5879000000000001</v>
      </c>
      <c r="O177" s="42">
        <v>4.4208999999999996</v>
      </c>
      <c r="P177" s="44">
        <f t="shared" si="6"/>
        <v>101.00160000000002</v>
      </c>
    </row>
    <row r="178" spans="1:16" x14ac:dyDescent="0.3">
      <c r="A178" s="40" t="s">
        <v>123</v>
      </c>
      <c r="B178" s="41" t="s">
        <v>85</v>
      </c>
      <c r="C178" s="41" t="s">
        <v>410</v>
      </c>
      <c r="D178" s="42">
        <v>1.1701999999999999</v>
      </c>
      <c r="E178" s="42">
        <v>31.003399999999999</v>
      </c>
      <c r="F178" s="42">
        <v>1.41</v>
      </c>
      <c r="G178" s="42">
        <v>11.87</v>
      </c>
      <c r="H178" s="43">
        <v>28.821844435268904</v>
      </c>
      <c r="I178" s="42">
        <v>4.9402999999999997</v>
      </c>
      <c r="J178" s="42">
        <v>0.66400000000000003</v>
      </c>
      <c r="K178" s="42">
        <v>1.1685000000000001</v>
      </c>
      <c r="L178" s="43">
        <v>11.433255564731102</v>
      </c>
      <c r="M178" s="42">
        <v>2.1945000000000001</v>
      </c>
      <c r="N178" s="42">
        <v>1.3531</v>
      </c>
      <c r="O178" s="42">
        <v>4.1028000000000002</v>
      </c>
      <c r="P178" s="44">
        <f t="shared" si="6"/>
        <v>100.13189999999999</v>
      </c>
    </row>
    <row r="179" spans="1:16" x14ac:dyDescent="0.3">
      <c r="A179" s="40" t="s">
        <v>123</v>
      </c>
      <c r="B179" s="41" t="s">
        <v>540</v>
      </c>
      <c r="C179" s="41" t="s">
        <v>410</v>
      </c>
      <c r="D179" s="42">
        <v>0.9244</v>
      </c>
      <c r="E179" s="42">
        <v>30.8855</v>
      </c>
      <c r="F179" s="42">
        <v>1.3472</v>
      </c>
      <c r="G179" s="42">
        <v>13.4978</v>
      </c>
      <c r="H179" s="43">
        <v>31.334155514660964</v>
      </c>
      <c r="I179" s="42">
        <v>4.3471000000000002</v>
      </c>
      <c r="J179" s="42">
        <v>0.11990000000000001</v>
      </c>
      <c r="K179" s="42">
        <v>0.27639999999999998</v>
      </c>
      <c r="L179" s="43">
        <v>11.421144485339044</v>
      </c>
      <c r="M179" s="42">
        <v>2.0489000000000002</v>
      </c>
      <c r="N179" s="42">
        <v>1.4073</v>
      </c>
      <c r="O179" s="42">
        <v>4.3753000000000002</v>
      </c>
      <c r="P179" s="44">
        <f t="shared" si="6"/>
        <v>101.9851</v>
      </c>
    </row>
    <row r="180" spans="1:16" x14ac:dyDescent="0.3">
      <c r="A180" s="40" t="s">
        <v>123</v>
      </c>
      <c r="B180" s="41" t="s">
        <v>541</v>
      </c>
      <c r="C180" s="41" t="s">
        <v>410</v>
      </c>
      <c r="D180" s="42">
        <v>0.89339999999999997</v>
      </c>
      <c r="E180" s="42">
        <v>30.889399999999998</v>
      </c>
      <c r="F180" s="42">
        <v>7.0800000000000002E-2</v>
      </c>
      <c r="G180" s="42">
        <v>14.259600000000001</v>
      </c>
      <c r="H180" s="43">
        <v>32.6620491150614</v>
      </c>
      <c r="I180" s="42">
        <v>4.4322999999999997</v>
      </c>
      <c r="J180" s="42">
        <v>0.1125</v>
      </c>
      <c r="K180" s="42">
        <v>0.29509999999999997</v>
      </c>
      <c r="L180" s="43">
        <v>11.415950884938605</v>
      </c>
      <c r="M180" s="42">
        <v>2.1303999999999998</v>
      </c>
      <c r="N180" s="42">
        <v>1.0857000000000001</v>
      </c>
      <c r="O180" s="42">
        <v>4.4207000000000001</v>
      </c>
      <c r="P180" s="44">
        <f t="shared" si="6"/>
        <v>102.6679</v>
      </c>
    </row>
    <row r="181" spans="1:16" x14ac:dyDescent="0.3">
      <c r="A181" s="40" t="s">
        <v>123</v>
      </c>
      <c r="B181" s="41" t="s">
        <v>542</v>
      </c>
      <c r="C181" s="41" t="s">
        <v>410</v>
      </c>
      <c r="D181" s="42">
        <v>1.1467000000000001</v>
      </c>
      <c r="E181" s="42">
        <v>31.096699999999998</v>
      </c>
      <c r="F181" s="42">
        <v>1.6787000000000001</v>
      </c>
      <c r="G181" s="42">
        <v>12.479699999999999</v>
      </c>
      <c r="H181" s="43">
        <v>30.337174902736834</v>
      </c>
      <c r="I181" s="42">
        <v>4.8640999999999996</v>
      </c>
      <c r="J181" s="42">
        <v>0.3453</v>
      </c>
      <c r="K181" s="42">
        <v>0.25740000000000002</v>
      </c>
      <c r="L181" s="43">
        <v>11.954225097263167</v>
      </c>
      <c r="M181" s="42">
        <v>2.2157</v>
      </c>
      <c r="N181" s="42">
        <v>1.4414</v>
      </c>
      <c r="O181" s="42">
        <v>4.3444000000000003</v>
      </c>
      <c r="P181" s="44">
        <f t="shared" si="6"/>
        <v>102.16149999999999</v>
      </c>
    </row>
    <row r="182" spans="1:16" x14ac:dyDescent="0.3">
      <c r="A182" s="40" t="s">
        <v>123</v>
      </c>
      <c r="B182" s="41" t="s">
        <v>543</v>
      </c>
      <c r="C182" s="41" t="s">
        <v>511</v>
      </c>
      <c r="D182" s="42">
        <v>0.9506</v>
      </c>
      <c r="E182" s="42">
        <v>30.945599999999999</v>
      </c>
      <c r="F182" s="42">
        <v>0.41920000000000002</v>
      </c>
      <c r="G182" s="42">
        <v>13.6135</v>
      </c>
      <c r="H182" s="43">
        <v>31.765767076252438</v>
      </c>
      <c r="I182" s="42">
        <v>5.0027999999999997</v>
      </c>
      <c r="J182" s="42">
        <v>0</v>
      </c>
      <c r="K182" s="42">
        <v>0.40300000000000002</v>
      </c>
      <c r="L182" s="43">
        <v>12.141832923747566</v>
      </c>
      <c r="M182" s="42">
        <v>2.0114999999999998</v>
      </c>
      <c r="N182" s="42">
        <v>0.89939999999999998</v>
      </c>
      <c r="O182" s="42">
        <v>4.5092999999999996</v>
      </c>
      <c r="P182" s="44">
        <f t="shared" si="6"/>
        <v>102.66250000000001</v>
      </c>
    </row>
    <row r="183" spans="1:16" x14ac:dyDescent="0.3">
      <c r="A183" s="40" t="s">
        <v>123</v>
      </c>
      <c r="B183" s="41" t="s">
        <v>544</v>
      </c>
      <c r="C183" s="41" t="s">
        <v>511</v>
      </c>
      <c r="D183" s="42">
        <v>0.51770000000000005</v>
      </c>
      <c r="E183" s="42">
        <v>31.222899999999999</v>
      </c>
      <c r="F183" s="42">
        <v>1.9328000000000001</v>
      </c>
      <c r="G183" s="42">
        <v>15.416499999999999</v>
      </c>
      <c r="H183" s="43">
        <v>32.739585872464986</v>
      </c>
      <c r="I183" s="42">
        <v>2.1665000000000001</v>
      </c>
      <c r="J183" s="42">
        <v>0.1426</v>
      </c>
      <c r="K183" s="42">
        <v>0.22170000000000001</v>
      </c>
      <c r="L183" s="43">
        <v>10.467814127535016</v>
      </c>
      <c r="M183" s="42">
        <v>1.9570000000000001</v>
      </c>
      <c r="N183" s="42">
        <v>1.2408999999999999</v>
      </c>
      <c r="O183" s="42">
        <v>4.4362000000000004</v>
      </c>
      <c r="P183" s="44">
        <f t="shared" si="6"/>
        <v>102.4622</v>
      </c>
    </row>
    <row r="184" spans="1:16" x14ac:dyDescent="0.3">
      <c r="A184" s="40" t="s">
        <v>123</v>
      </c>
      <c r="B184" s="41" t="s">
        <v>84</v>
      </c>
      <c r="C184" s="41" t="s">
        <v>414</v>
      </c>
      <c r="D184" s="42">
        <v>0.2341</v>
      </c>
      <c r="E184" s="42">
        <v>31.3626</v>
      </c>
      <c r="F184" s="42">
        <v>1.4005000000000001</v>
      </c>
      <c r="G184" s="42">
        <v>18.472000000000001</v>
      </c>
      <c r="H184" s="43">
        <v>34.094587210187441</v>
      </c>
      <c r="I184" s="42" t="s">
        <v>62</v>
      </c>
      <c r="J184" s="42">
        <v>0.2339</v>
      </c>
      <c r="K184" s="42">
        <v>0.20330000000000001</v>
      </c>
      <c r="L184" s="43">
        <v>9.6290127898125544</v>
      </c>
      <c r="M184" s="42">
        <v>1.7352000000000001</v>
      </c>
      <c r="N184" s="42">
        <v>1.0075000000000001</v>
      </c>
      <c r="O184" s="42">
        <v>4.6420000000000003</v>
      </c>
      <c r="P184" s="44">
        <f t="shared" si="6"/>
        <v>103.01469999999999</v>
      </c>
    </row>
    <row r="185" spans="1:16" x14ac:dyDescent="0.3">
      <c r="A185" s="40" t="s">
        <v>124</v>
      </c>
      <c r="B185" s="45" t="s">
        <v>78</v>
      </c>
      <c r="C185" s="45" t="s">
        <v>418</v>
      </c>
      <c r="D185" s="46">
        <v>0.97760000000000002</v>
      </c>
      <c r="E185" s="46">
        <v>31.574000000000002</v>
      </c>
      <c r="F185" s="46">
        <v>0.46779999999999999</v>
      </c>
      <c r="G185" s="46">
        <v>13.6858</v>
      </c>
      <c r="H185" s="43">
        <v>31.455852367439213</v>
      </c>
      <c r="I185" s="46">
        <v>5.3795999999999999</v>
      </c>
      <c r="J185" s="46">
        <v>4.3700000000000003E-2</v>
      </c>
      <c r="K185" s="46">
        <v>0.48959999999999998</v>
      </c>
      <c r="L185" s="43">
        <v>10.937447632560792</v>
      </c>
      <c r="M185" s="46">
        <v>1.7316</v>
      </c>
      <c r="N185" s="46">
        <v>0.79710000000000003</v>
      </c>
      <c r="O185" s="46">
        <v>4.2705000000000002</v>
      </c>
      <c r="P185" s="44">
        <f t="shared" si="6"/>
        <v>101.81059999999999</v>
      </c>
    </row>
    <row r="186" spans="1:16" x14ac:dyDescent="0.3">
      <c r="A186" s="40" t="s">
        <v>124</v>
      </c>
      <c r="B186" s="45" t="s">
        <v>95</v>
      </c>
      <c r="C186" s="45" t="s">
        <v>418</v>
      </c>
      <c r="D186" s="46">
        <v>0.80169999999999997</v>
      </c>
      <c r="E186" s="46">
        <v>31.554600000000001</v>
      </c>
      <c r="F186" s="46">
        <v>1.8727</v>
      </c>
      <c r="G186" s="46">
        <v>12.358700000000001</v>
      </c>
      <c r="H186" s="43">
        <v>30.303272496288283</v>
      </c>
      <c r="I186" s="46">
        <v>3.3029000000000002</v>
      </c>
      <c r="J186" s="46">
        <v>0.66959999999999997</v>
      </c>
      <c r="K186" s="46">
        <v>0.34739999999999999</v>
      </c>
      <c r="L186" s="43">
        <v>11.256527503711713</v>
      </c>
      <c r="M186" s="46">
        <v>2.2646999999999999</v>
      </c>
      <c r="N186" s="46">
        <v>1.4814000000000001</v>
      </c>
      <c r="O186" s="46">
        <v>4.0218999999999996</v>
      </c>
      <c r="P186" s="44">
        <f t="shared" si="6"/>
        <v>100.23539999999998</v>
      </c>
    </row>
    <row r="187" spans="1:16" x14ac:dyDescent="0.3">
      <c r="A187" s="40" t="s">
        <v>124</v>
      </c>
      <c r="B187" s="45" t="s">
        <v>96</v>
      </c>
      <c r="C187" s="45" t="s">
        <v>418</v>
      </c>
      <c r="D187" s="46">
        <v>1.0616000000000001</v>
      </c>
      <c r="E187" s="46">
        <v>30.986699999999999</v>
      </c>
      <c r="F187" s="46">
        <v>0.1411</v>
      </c>
      <c r="G187" s="46">
        <v>12.860799999999999</v>
      </c>
      <c r="H187" s="43">
        <v>31.121516332707813</v>
      </c>
      <c r="I187" s="46">
        <v>4.4322999999999997</v>
      </c>
      <c r="J187" s="46">
        <v>0.32500000000000001</v>
      </c>
      <c r="K187" s="46">
        <v>0.40560000000000002</v>
      </c>
      <c r="L187" s="43">
        <v>11.564783667292192</v>
      </c>
      <c r="M187" s="46">
        <v>2.2713999999999999</v>
      </c>
      <c r="N187" s="46">
        <v>1.2384999999999999</v>
      </c>
      <c r="O187" s="46">
        <v>4.2218</v>
      </c>
      <c r="P187" s="44">
        <f t="shared" si="6"/>
        <v>100.6311</v>
      </c>
    </row>
    <row r="188" spans="1:16" x14ac:dyDescent="0.3">
      <c r="A188" s="40" t="s">
        <v>124</v>
      </c>
      <c r="B188" s="45" t="s">
        <v>65</v>
      </c>
      <c r="C188" s="45" t="s">
        <v>418</v>
      </c>
      <c r="D188" s="46">
        <v>0.90349999999999997</v>
      </c>
      <c r="E188" s="46">
        <v>31.573599999999999</v>
      </c>
      <c r="F188" s="46">
        <v>0.5081</v>
      </c>
      <c r="G188" s="46">
        <v>13.213200000000001</v>
      </c>
      <c r="H188" s="43">
        <v>31.203754862766928</v>
      </c>
      <c r="I188" s="46">
        <v>4.7850000000000001</v>
      </c>
      <c r="J188" s="46">
        <v>0</v>
      </c>
      <c r="K188" s="46">
        <v>0.43509999999999999</v>
      </c>
      <c r="L188" s="43">
        <v>11.724345137233074</v>
      </c>
      <c r="M188" s="46">
        <v>2.0958999999999999</v>
      </c>
      <c r="N188" s="46">
        <v>1.1439999999999999</v>
      </c>
      <c r="O188" s="46">
        <v>4.2762000000000002</v>
      </c>
      <c r="P188" s="44">
        <f t="shared" si="6"/>
        <v>101.86270000000002</v>
      </c>
    </row>
    <row r="189" spans="1:16" x14ac:dyDescent="0.3">
      <c r="A189" s="40" t="s">
        <v>124</v>
      </c>
      <c r="B189" s="45" t="s">
        <v>93</v>
      </c>
      <c r="C189" s="45" t="s">
        <v>418</v>
      </c>
      <c r="D189" s="46">
        <v>0.70069999999999999</v>
      </c>
      <c r="E189" s="46">
        <v>31.557600000000001</v>
      </c>
      <c r="F189" s="46">
        <v>1.2445999999999999</v>
      </c>
      <c r="G189" s="46">
        <v>13.6233</v>
      </c>
      <c r="H189" s="43">
        <v>32.163330886460749</v>
      </c>
      <c r="I189" s="46">
        <v>2.5324</v>
      </c>
      <c r="J189" s="46">
        <v>0.12939999999999999</v>
      </c>
      <c r="K189" s="46">
        <v>0.26690000000000003</v>
      </c>
      <c r="L189" s="43">
        <v>11.310769113539251</v>
      </c>
      <c r="M189" s="46">
        <v>2.1152000000000002</v>
      </c>
      <c r="N189" s="46">
        <v>1.2911999999999999</v>
      </c>
      <c r="O189" s="46">
        <v>4.3632999999999997</v>
      </c>
      <c r="P189" s="44">
        <f t="shared" si="6"/>
        <v>101.2987</v>
      </c>
    </row>
    <row r="190" spans="1:16" x14ac:dyDescent="0.3">
      <c r="A190" s="40" t="s">
        <v>124</v>
      </c>
      <c r="B190" s="45" t="s">
        <v>94</v>
      </c>
      <c r="C190" s="45" t="s">
        <v>418</v>
      </c>
      <c r="D190" s="46">
        <v>0.82620000000000005</v>
      </c>
      <c r="E190" s="46">
        <v>32.019199999999998</v>
      </c>
      <c r="F190" s="46">
        <v>0.1168</v>
      </c>
      <c r="G190" s="46">
        <v>13.350199999999999</v>
      </c>
      <c r="H190" s="43">
        <v>31.713632136363451</v>
      </c>
      <c r="I190" s="46">
        <v>3.6831999999999998</v>
      </c>
      <c r="J190" s="46">
        <v>0.15060000000000001</v>
      </c>
      <c r="K190" s="46">
        <v>0.25800000000000001</v>
      </c>
      <c r="L190" s="43">
        <v>11.802267863636549</v>
      </c>
      <c r="M190" s="46">
        <v>2.2742</v>
      </c>
      <c r="N190" s="46">
        <v>1.1887000000000001</v>
      </c>
      <c r="O190" s="46">
        <v>4.4082999999999997</v>
      </c>
      <c r="P190" s="44">
        <f t="shared" si="6"/>
        <v>101.79129999999998</v>
      </c>
    </row>
    <row r="191" spans="1:16" x14ac:dyDescent="0.3">
      <c r="A191" s="40" t="s">
        <v>124</v>
      </c>
      <c r="B191" s="45" t="s">
        <v>73</v>
      </c>
      <c r="C191" s="45" t="s">
        <v>418</v>
      </c>
      <c r="D191" s="46">
        <v>0.38429999999999997</v>
      </c>
      <c r="E191" s="46">
        <v>31.8123</v>
      </c>
      <c r="F191" s="46">
        <v>0.98060000000000003</v>
      </c>
      <c r="G191" s="46">
        <v>13.5381</v>
      </c>
      <c r="H191" s="43">
        <v>32.719712901913113</v>
      </c>
      <c r="I191" s="46">
        <v>1.3162</v>
      </c>
      <c r="J191" s="46">
        <v>3.8399999999999997E-2</v>
      </c>
      <c r="K191" s="46">
        <v>0.21820000000000001</v>
      </c>
      <c r="L191" s="43">
        <v>12.496187098086889</v>
      </c>
      <c r="M191" s="46">
        <v>2.1722000000000001</v>
      </c>
      <c r="N191" s="46">
        <v>1.1866000000000001</v>
      </c>
      <c r="O191" s="46">
        <v>4.5359999999999996</v>
      </c>
      <c r="P191" s="44">
        <f t="shared" si="6"/>
        <v>101.39880000000001</v>
      </c>
    </row>
    <row r="192" spans="1:16" x14ac:dyDescent="0.3">
      <c r="A192" s="40" t="s">
        <v>124</v>
      </c>
      <c r="B192" s="45" t="s">
        <v>74</v>
      </c>
      <c r="C192" s="45" t="s">
        <v>418</v>
      </c>
      <c r="D192" s="46">
        <v>0.84350000000000003</v>
      </c>
      <c r="E192" s="46">
        <v>31.609500000000001</v>
      </c>
      <c r="F192" s="46">
        <v>0.42820000000000003</v>
      </c>
      <c r="G192" s="46">
        <v>13.5466</v>
      </c>
      <c r="H192" s="43">
        <v>31.963570405494689</v>
      </c>
      <c r="I192" s="46">
        <v>4.2950999999999997</v>
      </c>
      <c r="J192" s="46">
        <v>7.4999999999999997E-2</v>
      </c>
      <c r="K192" s="46">
        <v>0.39140000000000003</v>
      </c>
      <c r="L192" s="43">
        <v>11.342129594505312</v>
      </c>
      <c r="M192" s="46">
        <v>1.9417</v>
      </c>
      <c r="N192" s="46">
        <v>0.98929999999999996</v>
      </c>
      <c r="O192" s="46">
        <v>4.3071999999999999</v>
      </c>
      <c r="P192" s="44">
        <f t="shared" si="6"/>
        <v>101.7332</v>
      </c>
    </row>
    <row r="193" spans="1:16" x14ac:dyDescent="0.3">
      <c r="A193" s="40" t="s">
        <v>124</v>
      </c>
      <c r="B193" s="45" t="s">
        <v>91</v>
      </c>
      <c r="C193" s="45" t="s">
        <v>410</v>
      </c>
      <c r="D193" s="46">
        <v>0.88529999999999998</v>
      </c>
      <c r="E193" s="46">
        <v>31.8658</v>
      </c>
      <c r="F193" s="46">
        <v>0.62839999999999996</v>
      </c>
      <c r="G193" s="46">
        <v>13.0175</v>
      </c>
      <c r="H193" s="43">
        <v>31.119439127230816</v>
      </c>
      <c r="I193" s="46">
        <v>4.4504999999999999</v>
      </c>
      <c r="J193" s="46">
        <v>4.19E-2</v>
      </c>
      <c r="K193" s="46">
        <v>0.39029999999999998</v>
      </c>
      <c r="L193" s="43">
        <v>11.897260872769184</v>
      </c>
      <c r="M193" s="46">
        <v>2.0903999999999998</v>
      </c>
      <c r="N193" s="46">
        <v>1.0244</v>
      </c>
      <c r="O193" s="46">
        <v>4.3723999999999998</v>
      </c>
      <c r="P193" s="44">
        <f t="shared" si="6"/>
        <v>101.78359999999999</v>
      </c>
    </row>
    <row r="194" spans="1:16" x14ac:dyDescent="0.3">
      <c r="A194" s="40" t="s">
        <v>124</v>
      </c>
      <c r="B194" s="45" t="s">
        <v>101</v>
      </c>
      <c r="C194" s="45" t="s">
        <v>418</v>
      </c>
      <c r="D194" s="46">
        <v>0.87870000000000004</v>
      </c>
      <c r="E194" s="46">
        <v>31.557099999999998</v>
      </c>
      <c r="F194" s="46">
        <v>0.46920000000000001</v>
      </c>
      <c r="G194" s="46">
        <v>13.434699999999999</v>
      </c>
      <c r="H194" s="43">
        <v>31.735912682586601</v>
      </c>
      <c r="I194" s="46">
        <v>4.3445999999999998</v>
      </c>
      <c r="J194" s="46">
        <v>0.109</v>
      </c>
      <c r="K194" s="46">
        <v>0.37130000000000002</v>
      </c>
      <c r="L194" s="43">
        <v>11.432387317413403</v>
      </c>
      <c r="M194" s="46">
        <v>1.964</v>
      </c>
      <c r="N194" s="46">
        <v>0.99970000000000003</v>
      </c>
      <c r="O194" s="46">
        <v>4.3586</v>
      </c>
      <c r="P194" s="44">
        <f t="shared" si="6"/>
        <v>101.65520000000001</v>
      </c>
    </row>
    <row r="195" spans="1:16" x14ac:dyDescent="0.3">
      <c r="A195" s="40" t="s">
        <v>124</v>
      </c>
      <c r="B195" s="45" t="s">
        <v>102</v>
      </c>
      <c r="C195" s="45" t="s">
        <v>418</v>
      </c>
      <c r="D195" s="46">
        <v>0.37519999999999998</v>
      </c>
      <c r="E195" s="46">
        <v>31.568300000000001</v>
      </c>
      <c r="F195" s="46">
        <v>0.7056</v>
      </c>
      <c r="G195" s="46">
        <v>14.024800000000001</v>
      </c>
      <c r="H195" s="43">
        <v>33.282739101244992</v>
      </c>
      <c r="I195" s="46">
        <v>1.4293</v>
      </c>
      <c r="J195" s="46">
        <v>0.1222</v>
      </c>
      <c r="K195" s="46">
        <v>0.22070000000000001</v>
      </c>
      <c r="L195" s="43">
        <v>12.311260898755009</v>
      </c>
      <c r="M195" s="46">
        <v>2.0383</v>
      </c>
      <c r="N195" s="46">
        <v>0.92149999999999999</v>
      </c>
      <c r="O195" s="46">
        <v>4.5811999999999999</v>
      </c>
      <c r="P195" s="44">
        <f t="shared" si="6"/>
        <v>101.58109999999999</v>
      </c>
    </row>
    <row r="196" spans="1:16" x14ac:dyDescent="0.3">
      <c r="A196" s="40" t="s">
        <v>124</v>
      </c>
      <c r="B196" s="45" t="s">
        <v>76</v>
      </c>
      <c r="C196" s="45" t="s">
        <v>410</v>
      </c>
      <c r="D196" s="46">
        <v>0.74660000000000004</v>
      </c>
      <c r="E196" s="46">
        <v>31.515799999999999</v>
      </c>
      <c r="F196" s="46">
        <v>0.254</v>
      </c>
      <c r="G196" s="46">
        <v>14.3788</v>
      </c>
      <c r="H196" s="43">
        <v>32.767857474772377</v>
      </c>
      <c r="I196" s="46">
        <v>3.8418000000000001</v>
      </c>
      <c r="J196" s="46">
        <v>6.6400000000000001E-2</v>
      </c>
      <c r="K196" s="46">
        <v>0.3856</v>
      </c>
      <c r="L196" s="43">
        <v>11.167142525227623</v>
      </c>
      <c r="M196" s="46">
        <v>1.7329000000000001</v>
      </c>
      <c r="N196" s="46">
        <v>0.71099999999999997</v>
      </c>
      <c r="O196" s="46">
        <v>4.4029999999999996</v>
      </c>
      <c r="P196" s="44">
        <f t="shared" si="6"/>
        <v>101.9709</v>
      </c>
    </row>
    <row r="197" spans="1:16" x14ac:dyDescent="0.3">
      <c r="A197" s="40"/>
      <c r="B197" s="45"/>
      <c r="C197" s="45"/>
      <c r="D197" s="46"/>
      <c r="E197" s="46"/>
      <c r="F197" s="46"/>
      <c r="G197" s="46"/>
      <c r="H197" s="43"/>
      <c r="I197" s="46"/>
      <c r="J197" s="46"/>
      <c r="K197" s="46"/>
      <c r="L197" s="43"/>
      <c r="M197" s="46"/>
      <c r="N197" s="46"/>
      <c r="O197" s="46"/>
      <c r="P197" s="44"/>
    </row>
    <row r="198" spans="1:16" x14ac:dyDescent="0.3">
      <c r="A198" s="40" t="s">
        <v>125</v>
      </c>
      <c r="B198" s="41" t="s">
        <v>88</v>
      </c>
      <c r="C198" s="41" t="s">
        <v>483</v>
      </c>
      <c r="D198" s="42">
        <v>1.4427000000000001</v>
      </c>
      <c r="E198" s="42">
        <v>30.619800000000001</v>
      </c>
      <c r="F198" s="42">
        <v>0.4546</v>
      </c>
      <c r="G198" s="42">
        <v>11.8506</v>
      </c>
      <c r="H198" s="43">
        <v>30.067497302819383</v>
      </c>
      <c r="I198" s="42">
        <v>8.3209</v>
      </c>
      <c r="J198" s="42">
        <v>1.9400000000000001E-2</v>
      </c>
      <c r="K198" s="42">
        <v>0.66169999999999995</v>
      </c>
      <c r="L198" s="43">
        <v>11.930502697180621</v>
      </c>
      <c r="M198" s="42">
        <v>2.024</v>
      </c>
      <c r="N198" s="42">
        <v>0.79200000000000004</v>
      </c>
      <c r="O198" s="42">
        <v>4.3083999999999998</v>
      </c>
      <c r="P198" s="44">
        <f t="shared" ref="P198:P261" si="7">SUM(D198:O198)</f>
        <v>102.49209999999999</v>
      </c>
    </row>
    <row r="199" spans="1:16" x14ac:dyDescent="0.3">
      <c r="A199" s="40" t="s">
        <v>125</v>
      </c>
      <c r="B199" s="41" t="s">
        <v>87</v>
      </c>
      <c r="C199" s="41" t="s">
        <v>484</v>
      </c>
      <c r="D199" s="42">
        <v>1.3420000000000001</v>
      </c>
      <c r="E199" s="42">
        <v>29.8474</v>
      </c>
      <c r="F199" s="42">
        <v>0.30059999999999998</v>
      </c>
      <c r="G199" s="42">
        <v>11.498699999999999</v>
      </c>
      <c r="H199" s="43">
        <v>29.480351756630714</v>
      </c>
      <c r="I199" s="42">
        <v>8.2765000000000004</v>
      </c>
      <c r="J199" s="42">
        <v>1.09E-2</v>
      </c>
      <c r="K199" s="42">
        <v>0.96099999999999997</v>
      </c>
      <c r="L199" s="43">
        <v>12.356548243369286</v>
      </c>
      <c r="M199" s="42">
        <v>1.9494</v>
      </c>
      <c r="N199" s="42">
        <v>0.63919999999999999</v>
      </c>
      <c r="O199" s="42">
        <v>4.3082000000000003</v>
      </c>
      <c r="P199" s="44">
        <f t="shared" si="7"/>
        <v>100.9708</v>
      </c>
    </row>
    <row r="200" spans="1:16" x14ac:dyDescent="0.3">
      <c r="A200" s="40" t="s">
        <v>125</v>
      </c>
      <c r="B200" s="41" t="s">
        <v>501</v>
      </c>
      <c r="C200" s="41" t="s">
        <v>479</v>
      </c>
      <c r="D200" s="42">
        <v>0.94530000000000003</v>
      </c>
      <c r="E200" s="42">
        <v>28.327500000000001</v>
      </c>
      <c r="F200" s="42">
        <v>0.93379999999999996</v>
      </c>
      <c r="G200" s="42">
        <v>11.1919</v>
      </c>
      <c r="H200" s="43">
        <v>27.788283701066199</v>
      </c>
      <c r="I200" s="42">
        <v>11.2517</v>
      </c>
      <c r="J200" s="42">
        <v>0.41239999999999999</v>
      </c>
      <c r="K200" s="42">
        <v>2.0114000000000001</v>
      </c>
      <c r="L200" s="43">
        <v>11.577116298933802</v>
      </c>
      <c r="M200" s="42">
        <v>1.8653</v>
      </c>
      <c r="N200" s="42">
        <v>0.9627</v>
      </c>
      <c r="O200" s="42">
        <v>4.0125000000000002</v>
      </c>
      <c r="P200" s="44">
        <f t="shared" si="7"/>
        <v>101.2799</v>
      </c>
    </row>
    <row r="201" spans="1:16" x14ac:dyDescent="0.3">
      <c r="A201" s="40" t="s">
        <v>125</v>
      </c>
      <c r="B201" s="41" t="s">
        <v>502</v>
      </c>
      <c r="C201" s="41" t="s">
        <v>479</v>
      </c>
      <c r="D201" s="42">
        <v>0.99080000000000001</v>
      </c>
      <c r="E201" s="42">
        <v>30.832100000000001</v>
      </c>
      <c r="F201" s="42">
        <v>1.393</v>
      </c>
      <c r="G201" s="42">
        <v>13.011900000000001</v>
      </c>
      <c r="H201" s="43">
        <v>31.045654544657559</v>
      </c>
      <c r="I201" s="42">
        <v>6.4379</v>
      </c>
      <c r="J201" s="42">
        <v>3.3E-3</v>
      </c>
      <c r="K201" s="42">
        <v>0.69620000000000004</v>
      </c>
      <c r="L201" s="43">
        <v>11.332645455342444</v>
      </c>
      <c r="M201" s="42">
        <v>1.7262</v>
      </c>
      <c r="N201" s="42">
        <v>0.77600000000000002</v>
      </c>
      <c r="O201" s="42">
        <v>4.3136999999999999</v>
      </c>
      <c r="P201" s="44">
        <f t="shared" si="7"/>
        <v>102.55940000000001</v>
      </c>
    </row>
    <row r="202" spans="1:16" x14ac:dyDescent="0.3">
      <c r="A202" s="40" t="s">
        <v>125</v>
      </c>
      <c r="B202" s="41" t="s">
        <v>503</v>
      </c>
      <c r="C202" s="41" t="s">
        <v>479</v>
      </c>
      <c r="D202" s="42">
        <v>1.2349000000000001</v>
      </c>
      <c r="E202" s="42">
        <v>29.772099999999998</v>
      </c>
      <c r="F202" s="42">
        <v>1.4387000000000001</v>
      </c>
      <c r="G202" s="42">
        <v>10.7904</v>
      </c>
      <c r="H202" s="43">
        <v>27.446995242558273</v>
      </c>
      <c r="I202" s="42">
        <v>10.7037</v>
      </c>
      <c r="J202" s="42">
        <v>0.62680000000000002</v>
      </c>
      <c r="K202" s="42">
        <v>1.6742999999999999</v>
      </c>
      <c r="L202" s="43">
        <v>11.105204757441731</v>
      </c>
      <c r="M202" s="42">
        <v>1.9624999999999999</v>
      </c>
      <c r="N202" s="42">
        <v>1.1355999999999999</v>
      </c>
      <c r="O202" s="42">
        <v>3.9510000000000001</v>
      </c>
      <c r="P202" s="44">
        <f t="shared" si="7"/>
        <v>101.84219999999999</v>
      </c>
    </row>
    <row r="203" spans="1:16" x14ac:dyDescent="0.3">
      <c r="A203" s="40" t="s">
        <v>125</v>
      </c>
      <c r="B203" s="41" t="s">
        <v>86</v>
      </c>
      <c r="C203" s="41" t="s">
        <v>479</v>
      </c>
      <c r="D203" s="42">
        <v>1.2714000000000001</v>
      </c>
      <c r="E203" s="42">
        <v>29.8399</v>
      </c>
      <c r="F203" s="42">
        <v>0.18010000000000001</v>
      </c>
      <c r="G203" s="42">
        <v>12.125</v>
      </c>
      <c r="H203" s="43">
        <v>30.270911546243674</v>
      </c>
      <c r="I203" s="42">
        <v>7.9516</v>
      </c>
      <c r="J203" s="42">
        <v>9.1300000000000006E-2</v>
      </c>
      <c r="K203" s="42">
        <v>0.78649999999999998</v>
      </c>
      <c r="L203" s="43">
        <v>12.452988453756328</v>
      </c>
      <c r="M203" s="42">
        <v>1.9399</v>
      </c>
      <c r="N203" s="42">
        <v>0.70830000000000004</v>
      </c>
      <c r="O203" s="42">
        <v>4.4275000000000002</v>
      </c>
      <c r="P203" s="44">
        <f t="shared" si="7"/>
        <v>102.0454</v>
      </c>
    </row>
    <row r="204" spans="1:16" x14ac:dyDescent="0.3">
      <c r="A204" s="40" t="s">
        <v>125</v>
      </c>
      <c r="B204" s="41" t="s">
        <v>84</v>
      </c>
      <c r="C204" s="41" t="s">
        <v>479</v>
      </c>
      <c r="D204" s="42">
        <v>0.88849999999999996</v>
      </c>
      <c r="E204" s="42">
        <v>29.863099999999999</v>
      </c>
      <c r="F204" s="42">
        <v>2.1532</v>
      </c>
      <c r="G204" s="42">
        <v>13.838900000000001</v>
      </c>
      <c r="H204" s="43">
        <v>31.07436303235772</v>
      </c>
      <c r="I204" s="42">
        <v>4.9097999999999997</v>
      </c>
      <c r="J204" s="42">
        <v>0</v>
      </c>
      <c r="K204" s="42">
        <v>0.85980000000000001</v>
      </c>
      <c r="L204" s="43">
        <v>10.964336967642279</v>
      </c>
      <c r="M204" s="42">
        <v>1.5737000000000001</v>
      </c>
      <c r="N204" s="42">
        <v>0.74129999999999996</v>
      </c>
      <c r="O204" s="42">
        <v>4.3406000000000002</v>
      </c>
      <c r="P204" s="44">
        <f t="shared" si="7"/>
        <v>101.20760000000001</v>
      </c>
    </row>
    <row r="205" spans="1:16" x14ac:dyDescent="0.3">
      <c r="A205" s="40" t="s">
        <v>125</v>
      </c>
      <c r="B205" s="41" t="s">
        <v>504</v>
      </c>
      <c r="C205" s="41" t="s">
        <v>481</v>
      </c>
      <c r="D205" s="42">
        <v>1.4116</v>
      </c>
      <c r="E205" s="42">
        <v>29.299299999999999</v>
      </c>
      <c r="F205" s="42" t="s">
        <v>62</v>
      </c>
      <c r="G205" s="42">
        <v>12.232100000000001</v>
      </c>
      <c r="H205" s="43">
        <v>29.322316989347943</v>
      </c>
      <c r="I205" s="42">
        <v>10.870900000000001</v>
      </c>
      <c r="J205" s="42">
        <v>3.0599999999999999E-2</v>
      </c>
      <c r="K205" s="42">
        <v>1.1899</v>
      </c>
      <c r="L205" s="43">
        <v>11.555083010652059</v>
      </c>
      <c r="M205" s="42">
        <v>1.7353000000000001</v>
      </c>
      <c r="N205" s="42">
        <v>0.6734</v>
      </c>
      <c r="O205" s="42">
        <v>4.1908000000000003</v>
      </c>
      <c r="P205" s="44">
        <f t="shared" si="7"/>
        <v>102.51129999999999</v>
      </c>
    </row>
    <row r="206" spans="1:16" x14ac:dyDescent="0.3">
      <c r="A206" s="40" t="s">
        <v>125</v>
      </c>
      <c r="B206" s="41" t="s">
        <v>505</v>
      </c>
      <c r="C206" s="41" t="s">
        <v>480</v>
      </c>
      <c r="D206" s="42">
        <v>1.44</v>
      </c>
      <c r="E206" s="42">
        <v>30.2454</v>
      </c>
      <c r="F206" s="42">
        <v>0.96940000000000004</v>
      </c>
      <c r="G206" s="42">
        <v>11.7462</v>
      </c>
      <c r="H206" s="43">
        <v>29.328922183868961</v>
      </c>
      <c r="I206" s="42">
        <v>8.3316999999999997</v>
      </c>
      <c r="J206" s="42">
        <v>0.20979999999999999</v>
      </c>
      <c r="K206" s="42">
        <v>0.74839999999999995</v>
      </c>
      <c r="L206" s="43">
        <v>11.487077816131041</v>
      </c>
      <c r="M206" s="42">
        <v>2.0459999999999998</v>
      </c>
      <c r="N206" s="42">
        <v>1.1122000000000001</v>
      </c>
      <c r="O206" s="42">
        <v>4.2218999999999998</v>
      </c>
      <c r="P206" s="44">
        <f t="shared" si="7"/>
        <v>101.88700000000001</v>
      </c>
    </row>
    <row r="207" spans="1:16" x14ac:dyDescent="0.3">
      <c r="A207" s="40" t="s">
        <v>125</v>
      </c>
      <c r="B207" s="41" t="s">
        <v>506</v>
      </c>
      <c r="C207" s="41" t="s">
        <v>480</v>
      </c>
      <c r="D207" s="42">
        <v>1.2908999999999999</v>
      </c>
      <c r="E207" s="42">
        <v>30.895700000000001</v>
      </c>
      <c r="F207" s="42">
        <v>1.2749999999999999</v>
      </c>
      <c r="G207" s="42">
        <v>12.670400000000001</v>
      </c>
      <c r="H207" s="43">
        <v>30.27587400935198</v>
      </c>
      <c r="I207" s="42">
        <v>7.0069999999999997</v>
      </c>
      <c r="J207" s="42">
        <v>0.13869999999999999</v>
      </c>
      <c r="K207" s="42">
        <v>0.56110000000000004</v>
      </c>
      <c r="L207" s="43">
        <v>11.17572599064802</v>
      </c>
      <c r="M207" s="42">
        <v>1.8344</v>
      </c>
      <c r="N207" s="42">
        <v>1.0445</v>
      </c>
      <c r="O207" s="42">
        <v>4.2072000000000003</v>
      </c>
      <c r="P207" s="44">
        <f t="shared" si="7"/>
        <v>102.37650000000001</v>
      </c>
    </row>
    <row r="208" spans="1:16" x14ac:dyDescent="0.3">
      <c r="A208" s="40" t="s">
        <v>125</v>
      </c>
      <c r="B208" s="41" t="s">
        <v>507</v>
      </c>
      <c r="C208" s="41" t="s">
        <v>480</v>
      </c>
      <c r="D208" s="42">
        <v>1.2901</v>
      </c>
      <c r="E208" s="42">
        <v>30.513999999999999</v>
      </c>
      <c r="F208" s="42">
        <v>1.0834999999999999</v>
      </c>
      <c r="G208" s="42">
        <v>12.849500000000001</v>
      </c>
      <c r="H208" s="43">
        <v>29.93475236207896</v>
      </c>
      <c r="I208" s="42">
        <v>7.0389999999999997</v>
      </c>
      <c r="J208" s="42">
        <v>9.5200000000000007E-2</v>
      </c>
      <c r="K208" s="42">
        <v>0.7107</v>
      </c>
      <c r="L208" s="43">
        <v>11.510947637921044</v>
      </c>
      <c r="M208" s="42">
        <v>1.8237000000000001</v>
      </c>
      <c r="N208" s="42">
        <v>0.95350000000000001</v>
      </c>
      <c r="O208" s="42">
        <v>4.2443999999999997</v>
      </c>
      <c r="P208" s="44">
        <f t="shared" si="7"/>
        <v>102.04930000000003</v>
      </c>
    </row>
    <row r="209" spans="1:16" x14ac:dyDescent="0.3">
      <c r="A209" s="40" t="s">
        <v>125</v>
      </c>
      <c r="B209" s="41" t="s">
        <v>508</v>
      </c>
      <c r="C209" s="41" t="s">
        <v>480</v>
      </c>
      <c r="D209" s="42">
        <v>1.3648</v>
      </c>
      <c r="E209" s="42">
        <v>30.423100000000002</v>
      </c>
      <c r="F209" s="42" t="s">
        <v>62</v>
      </c>
      <c r="G209" s="42">
        <v>11.354699999999999</v>
      </c>
      <c r="H209" s="43">
        <v>29.872619473238903</v>
      </c>
      <c r="I209" s="42">
        <v>8.8176000000000005</v>
      </c>
      <c r="J209" s="42">
        <v>5.9200000000000003E-2</v>
      </c>
      <c r="K209" s="42">
        <v>0.89159999999999995</v>
      </c>
      <c r="L209" s="43">
        <v>12.893980526761094</v>
      </c>
      <c r="M209" s="42">
        <v>2.0857999999999999</v>
      </c>
      <c r="N209" s="42">
        <v>0.59230000000000005</v>
      </c>
      <c r="O209" s="42">
        <v>4.3261000000000003</v>
      </c>
      <c r="P209" s="44">
        <f t="shared" si="7"/>
        <v>102.6818</v>
      </c>
    </row>
    <row r="210" spans="1:16" x14ac:dyDescent="0.3">
      <c r="A210" s="40" t="s">
        <v>125</v>
      </c>
      <c r="B210" s="41" t="s">
        <v>509</v>
      </c>
      <c r="C210" s="41" t="s">
        <v>480</v>
      </c>
      <c r="D210" s="42">
        <v>1.3627</v>
      </c>
      <c r="E210" s="42">
        <v>31.010400000000001</v>
      </c>
      <c r="F210" s="42">
        <v>1.2488999999999999</v>
      </c>
      <c r="G210" s="42">
        <v>11.973599999999999</v>
      </c>
      <c r="H210" s="43">
        <v>29.417737733588751</v>
      </c>
      <c r="I210" s="42">
        <v>7.5590000000000002</v>
      </c>
      <c r="J210" s="42">
        <v>5.8799999999999998E-2</v>
      </c>
      <c r="K210" s="42">
        <v>0.74609999999999999</v>
      </c>
      <c r="L210" s="43">
        <v>11.727562266411246</v>
      </c>
      <c r="M210" s="42">
        <v>1.8913</v>
      </c>
      <c r="N210" s="42">
        <v>0.93269999999999997</v>
      </c>
      <c r="O210" s="42">
        <v>4.2550999999999997</v>
      </c>
      <c r="P210" s="44">
        <f t="shared" si="7"/>
        <v>102.18389999999998</v>
      </c>
    </row>
    <row r="211" spans="1:16" x14ac:dyDescent="0.3">
      <c r="A211" s="40" t="s">
        <v>125</v>
      </c>
      <c r="B211" s="41" t="s">
        <v>101</v>
      </c>
      <c r="C211" s="41" t="s">
        <v>481</v>
      </c>
      <c r="D211" s="42">
        <v>1.3644000000000001</v>
      </c>
      <c r="E211" s="42">
        <v>30.711400000000001</v>
      </c>
      <c r="F211" s="42">
        <v>0.76549999999999996</v>
      </c>
      <c r="G211" s="42">
        <v>12.1114</v>
      </c>
      <c r="H211" s="43">
        <v>29.578278032357332</v>
      </c>
      <c r="I211" s="42">
        <v>7.7662000000000004</v>
      </c>
      <c r="J211" s="42">
        <v>2.4E-2</v>
      </c>
      <c r="K211" s="42">
        <v>0.6825</v>
      </c>
      <c r="L211" s="43">
        <v>12.174921967642666</v>
      </c>
      <c r="M211" s="42">
        <v>1.9302999999999999</v>
      </c>
      <c r="N211" s="42">
        <v>1.0022</v>
      </c>
      <c r="O211" s="42">
        <v>4.3506</v>
      </c>
      <c r="P211" s="44">
        <f t="shared" si="7"/>
        <v>102.46170000000001</v>
      </c>
    </row>
    <row r="212" spans="1:16" x14ac:dyDescent="0.3">
      <c r="A212" s="40" t="s">
        <v>125</v>
      </c>
      <c r="B212" s="41" t="s">
        <v>102</v>
      </c>
      <c r="C212" s="41" t="s">
        <v>481</v>
      </c>
      <c r="D212" s="42">
        <v>1.3479000000000001</v>
      </c>
      <c r="E212" s="42">
        <v>30.560300000000002</v>
      </c>
      <c r="F212" s="42">
        <v>0.26829999999999998</v>
      </c>
      <c r="G212" s="42">
        <v>11.956200000000001</v>
      </c>
      <c r="H212" s="43">
        <v>30.369468528653695</v>
      </c>
      <c r="I212" s="42">
        <v>8.7218</v>
      </c>
      <c r="J212" s="42">
        <v>0.1241</v>
      </c>
      <c r="K212" s="42">
        <v>0.84970000000000001</v>
      </c>
      <c r="L212" s="43">
        <v>12.420231471346309</v>
      </c>
      <c r="M212" s="42">
        <v>1.9117999999999999</v>
      </c>
      <c r="N212" s="42">
        <v>0.64390000000000003</v>
      </c>
      <c r="O212" s="42">
        <v>4.3529</v>
      </c>
      <c r="P212" s="44">
        <f t="shared" si="7"/>
        <v>103.52660000000002</v>
      </c>
    </row>
    <row r="213" spans="1:16" x14ac:dyDescent="0.3">
      <c r="A213" s="40" t="s">
        <v>125</v>
      </c>
      <c r="B213" s="41" t="s">
        <v>91</v>
      </c>
      <c r="C213" s="41" t="s">
        <v>481</v>
      </c>
      <c r="D213" s="42">
        <v>1.2150000000000001</v>
      </c>
      <c r="E213" s="42">
        <v>30.417200000000001</v>
      </c>
      <c r="F213" s="42">
        <v>0.36149999999999999</v>
      </c>
      <c r="G213" s="42">
        <v>11.950200000000001</v>
      </c>
      <c r="H213" s="43">
        <v>30.277888463653994</v>
      </c>
      <c r="I213" s="42">
        <v>8.3082999999999991</v>
      </c>
      <c r="J213" s="42">
        <v>7.9000000000000008E-3</v>
      </c>
      <c r="K213" s="42">
        <v>0.90329999999999999</v>
      </c>
      <c r="L213" s="43">
        <v>12.337211536346004</v>
      </c>
      <c r="M213" s="42">
        <v>1.8757999999999999</v>
      </c>
      <c r="N213" s="42">
        <v>0.80589999999999995</v>
      </c>
      <c r="O213" s="42">
        <v>4.3644999999999996</v>
      </c>
      <c r="P213" s="44">
        <f t="shared" si="7"/>
        <v>102.82470000000001</v>
      </c>
    </row>
    <row r="214" spans="1:16" x14ac:dyDescent="0.3">
      <c r="A214" s="40" t="s">
        <v>125</v>
      </c>
      <c r="B214" s="41" t="s">
        <v>452</v>
      </c>
      <c r="C214" s="41" t="s">
        <v>485</v>
      </c>
      <c r="D214" s="42">
        <v>1.4296</v>
      </c>
      <c r="E214" s="42">
        <v>30.206900000000001</v>
      </c>
      <c r="F214" s="42">
        <v>1.7430000000000001</v>
      </c>
      <c r="G214" s="42">
        <v>11.7255</v>
      </c>
      <c r="H214" s="43">
        <v>28.54821943828194</v>
      </c>
      <c r="I214" s="42">
        <v>8.3312000000000008</v>
      </c>
      <c r="J214" s="42">
        <v>0.23180000000000001</v>
      </c>
      <c r="K214" s="42">
        <v>0.74170000000000003</v>
      </c>
      <c r="L214" s="43">
        <v>11.439780561718059</v>
      </c>
      <c r="M214" s="42">
        <v>1.9983</v>
      </c>
      <c r="N214" s="42">
        <v>1.1815</v>
      </c>
      <c r="O214" s="42">
        <v>4.1837</v>
      </c>
      <c r="P214" s="44">
        <f t="shared" si="7"/>
        <v>101.76120000000002</v>
      </c>
    </row>
    <row r="215" spans="1:16" x14ac:dyDescent="0.3">
      <c r="A215" s="40" t="s">
        <v>125</v>
      </c>
      <c r="B215" s="41" t="s">
        <v>494</v>
      </c>
      <c r="C215" s="41" t="s">
        <v>485</v>
      </c>
      <c r="D215" s="42">
        <v>1.3506</v>
      </c>
      <c r="E215" s="42">
        <v>30.075399999999998</v>
      </c>
      <c r="F215" s="42">
        <v>1.8369</v>
      </c>
      <c r="G215" s="42">
        <v>11.6538</v>
      </c>
      <c r="H215" s="43">
        <v>28.40418924850221</v>
      </c>
      <c r="I215" s="42">
        <v>7.6666999999999996</v>
      </c>
      <c r="J215" s="42">
        <v>0.35289999999999999</v>
      </c>
      <c r="K215" s="42">
        <v>1.0334000000000001</v>
      </c>
      <c r="L215" s="43">
        <v>11.250410751497792</v>
      </c>
      <c r="M215" s="42">
        <v>1.9576</v>
      </c>
      <c r="N215" s="42">
        <v>1.3314999999999999</v>
      </c>
      <c r="O215" s="42">
        <v>4.1515000000000004</v>
      </c>
      <c r="P215" s="44">
        <f t="shared" si="7"/>
        <v>101.06490000000002</v>
      </c>
    </row>
    <row r="216" spans="1:16" x14ac:dyDescent="0.3">
      <c r="A216" s="40" t="s">
        <v>125</v>
      </c>
      <c r="B216" s="41" t="s">
        <v>495</v>
      </c>
      <c r="C216" s="41" t="s">
        <v>485</v>
      </c>
      <c r="D216" s="42">
        <v>0.97709999999999997</v>
      </c>
      <c r="E216" s="42">
        <v>29.129000000000001</v>
      </c>
      <c r="F216" s="42">
        <v>0.96789999999999998</v>
      </c>
      <c r="G216" s="42">
        <v>11.576499999999999</v>
      </c>
      <c r="H216" s="43">
        <v>29.196636885969355</v>
      </c>
      <c r="I216" s="42">
        <v>9.1532</v>
      </c>
      <c r="J216" s="42">
        <v>0.3165</v>
      </c>
      <c r="K216" s="42">
        <v>1.3661000000000001</v>
      </c>
      <c r="L216" s="43">
        <v>11.906763114030648</v>
      </c>
      <c r="M216" s="42">
        <v>2.0381999999999998</v>
      </c>
      <c r="N216" s="42">
        <v>0.99639999999999995</v>
      </c>
      <c r="O216" s="42">
        <v>4.2704000000000004</v>
      </c>
      <c r="P216" s="44">
        <f t="shared" si="7"/>
        <v>101.8947</v>
      </c>
    </row>
    <row r="217" spans="1:16" x14ac:dyDescent="0.3">
      <c r="A217" s="40" t="s">
        <v>125</v>
      </c>
      <c r="B217" s="41" t="s">
        <v>492</v>
      </c>
      <c r="C217" s="41" t="s">
        <v>482</v>
      </c>
      <c r="D217" s="42">
        <v>1.3431999999999999</v>
      </c>
      <c r="E217" s="42">
        <v>30.135000000000002</v>
      </c>
      <c r="F217" s="42">
        <v>1.1217999999999999</v>
      </c>
      <c r="G217" s="42">
        <v>11.2356</v>
      </c>
      <c r="H217" s="43">
        <v>28.339471347125347</v>
      </c>
      <c r="I217" s="42">
        <v>9.1778999999999993</v>
      </c>
      <c r="J217" s="42">
        <v>0.34970000000000001</v>
      </c>
      <c r="K217" s="42">
        <v>1.0379</v>
      </c>
      <c r="L217" s="43">
        <v>12.098328652874658</v>
      </c>
      <c r="M217" s="42">
        <v>2.1543000000000001</v>
      </c>
      <c r="N217" s="42">
        <v>1.0250999999999999</v>
      </c>
      <c r="O217" s="42">
        <v>4.2252000000000001</v>
      </c>
      <c r="P217" s="44">
        <f t="shared" si="7"/>
        <v>102.24349999999998</v>
      </c>
    </row>
    <row r="218" spans="1:16" x14ac:dyDescent="0.3">
      <c r="A218" s="40" t="s">
        <v>125</v>
      </c>
      <c r="B218" s="41" t="s">
        <v>493</v>
      </c>
      <c r="C218" s="41" t="s">
        <v>482</v>
      </c>
      <c r="D218" s="42">
        <v>1.08</v>
      </c>
      <c r="E218" s="42">
        <v>28.885000000000002</v>
      </c>
      <c r="F218" s="42">
        <v>1.1995</v>
      </c>
      <c r="G218" s="42">
        <v>11.5062</v>
      </c>
      <c r="H218" s="43">
        <v>28.626597492526471</v>
      </c>
      <c r="I218" s="42">
        <v>8.8942999999999994</v>
      </c>
      <c r="J218" s="42">
        <v>0.55840000000000001</v>
      </c>
      <c r="K218" s="42">
        <v>1.3871</v>
      </c>
      <c r="L218" s="43">
        <v>11.95260250747353</v>
      </c>
      <c r="M218" s="42">
        <v>1.9863999999999999</v>
      </c>
      <c r="N218" s="42">
        <v>1.0698000000000001</v>
      </c>
      <c r="O218" s="42">
        <v>4.282</v>
      </c>
      <c r="P218" s="44">
        <f t="shared" si="7"/>
        <v>101.42790000000001</v>
      </c>
    </row>
    <row r="219" spans="1:16" x14ac:dyDescent="0.3">
      <c r="A219" s="40" t="s">
        <v>125</v>
      </c>
      <c r="B219" s="41" t="s">
        <v>491</v>
      </c>
      <c r="C219" s="41" t="s">
        <v>482</v>
      </c>
      <c r="D219" s="42">
        <v>1.4449000000000001</v>
      </c>
      <c r="E219" s="42">
        <v>30.100300000000001</v>
      </c>
      <c r="F219" s="42">
        <v>0.7258</v>
      </c>
      <c r="G219" s="42">
        <v>11.6919</v>
      </c>
      <c r="H219" s="43">
        <v>29.270611076379907</v>
      </c>
      <c r="I219" s="42">
        <v>8.6145999999999994</v>
      </c>
      <c r="J219" s="42">
        <v>3.7199999999999997E-2</v>
      </c>
      <c r="K219" s="42">
        <v>0.73950000000000005</v>
      </c>
      <c r="L219" s="43">
        <v>12.179988923620092</v>
      </c>
      <c r="M219" s="42">
        <v>1.9777</v>
      </c>
      <c r="N219" s="42">
        <v>0.97899999999999998</v>
      </c>
      <c r="O219" s="42">
        <v>4.2901999999999996</v>
      </c>
      <c r="P219" s="44">
        <f t="shared" si="7"/>
        <v>102.0517</v>
      </c>
    </row>
    <row r="220" spans="1:16" x14ac:dyDescent="0.3">
      <c r="A220" s="40" t="s">
        <v>125</v>
      </c>
      <c r="B220" s="41" t="s">
        <v>489</v>
      </c>
      <c r="C220" s="41" t="s">
        <v>482</v>
      </c>
      <c r="D220" s="42">
        <v>1.2118</v>
      </c>
      <c r="E220" s="42">
        <v>30.560500000000001</v>
      </c>
      <c r="F220" s="42">
        <v>1.1561999999999999</v>
      </c>
      <c r="G220" s="42">
        <v>13.2728</v>
      </c>
      <c r="H220" s="43">
        <v>30.836755294332708</v>
      </c>
      <c r="I220" s="42">
        <v>6.3719000000000001</v>
      </c>
      <c r="J220" s="42">
        <v>0.15140000000000001</v>
      </c>
      <c r="K220" s="42">
        <v>0.53490000000000004</v>
      </c>
      <c r="L220" s="43">
        <v>11.436444705667288</v>
      </c>
      <c r="M220" s="42">
        <v>1.7951999999999999</v>
      </c>
      <c r="N220" s="42">
        <v>0.78249999999999997</v>
      </c>
      <c r="O220" s="42">
        <v>4.2995999999999999</v>
      </c>
      <c r="P220" s="44">
        <f t="shared" si="7"/>
        <v>102.40999999999997</v>
      </c>
    </row>
    <row r="221" spans="1:16" x14ac:dyDescent="0.3">
      <c r="A221" s="40" t="s">
        <v>125</v>
      </c>
      <c r="B221" s="41" t="s">
        <v>490</v>
      </c>
      <c r="C221" s="41" t="s">
        <v>482</v>
      </c>
      <c r="D221" s="42">
        <v>1.1229</v>
      </c>
      <c r="E221" s="42">
        <v>30.765699999999999</v>
      </c>
      <c r="F221" s="42">
        <v>0.77969999999999995</v>
      </c>
      <c r="G221" s="42">
        <v>13.226900000000001</v>
      </c>
      <c r="H221" s="43">
        <v>30.790780042819591</v>
      </c>
      <c r="I221" s="42">
        <v>6.9142000000000001</v>
      </c>
      <c r="J221" s="42">
        <v>1.0699999999999999E-2</v>
      </c>
      <c r="K221" s="42">
        <v>0.68359999999999999</v>
      </c>
      <c r="L221" s="43">
        <v>11.368119957180403</v>
      </c>
      <c r="M221" s="42">
        <v>1.7874000000000001</v>
      </c>
      <c r="N221" s="42">
        <v>0.97440000000000004</v>
      </c>
      <c r="O221" s="42">
        <v>4.3516000000000004</v>
      </c>
      <c r="P221" s="44">
        <f t="shared" si="7"/>
        <v>102.776</v>
      </c>
    </row>
    <row r="222" spans="1:16" x14ac:dyDescent="0.3">
      <c r="A222" s="40" t="s">
        <v>125</v>
      </c>
      <c r="B222" s="41" t="s">
        <v>98</v>
      </c>
      <c r="C222" s="41" t="s">
        <v>484</v>
      </c>
      <c r="D222" s="42">
        <v>1.2524999999999999</v>
      </c>
      <c r="E222" s="42">
        <v>30.544699999999999</v>
      </c>
      <c r="F222" s="42">
        <v>0.96530000000000005</v>
      </c>
      <c r="G222" s="42">
        <v>12.6599</v>
      </c>
      <c r="H222" s="43">
        <v>30.090245590062473</v>
      </c>
      <c r="I222" s="42">
        <v>6.9368999999999996</v>
      </c>
      <c r="J222" s="42">
        <v>0.1449</v>
      </c>
      <c r="K222" s="42">
        <v>0.56989999999999996</v>
      </c>
      <c r="L222" s="43">
        <v>11.818554409937525</v>
      </c>
      <c r="M222" s="42">
        <v>1.8494999999999999</v>
      </c>
      <c r="N222" s="42">
        <v>1.0091000000000001</v>
      </c>
      <c r="O222" s="42">
        <v>4.3696000000000002</v>
      </c>
      <c r="P222" s="44">
        <f t="shared" si="7"/>
        <v>102.21110000000002</v>
      </c>
    </row>
    <row r="223" spans="1:16" x14ac:dyDescent="0.3">
      <c r="A223" s="40" t="s">
        <v>125</v>
      </c>
      <c r="B223" s="41" t="s">
        <v>99</v>
      </c>
      <c r="C223" s="41" t="s">
        <v>484</v>
      </c>
      <c r="D223" s="42">
        <v>1.1858</v>
      </c>
      <c r="E223" s="42">
        <v>30.2866</v>
      </c>
      <c r="F223" s="42">
        <v>0.34079999999999999</v>
      </c>
      <c r="G223" s="42">
        <v>13.1785</v>
      </c>
      <c r="H223" s="43">
        <v>30.684966738963073</v>
      </c>
      <c r="I223" s="42">
        <v>6.8830999999999998</v>
      </c>
      <c r="J223" s="42">
        <v>8.0600000000000005E-2</v>
      </c>
      <c r="K223" s="42">
        <v>0.61890000000000001</v>
      </c>
      <c r="L223" s="43">
        <v>11.58503326103693</v>
      </c>
      <c r="M223" s="42">
        <v>1.8826000000000001</v>
      </c>
      <c r="N223" s="42">
        <v>0.88700000000000001</v>
      </c>
      <c r="O223" s="42">
        <v>4.3676000000000004</v>
      </c>
      <c r="P223" s="44">
        <f t="shared" si="7"/>
        <v>101.9815</v>
      </c>
    </row>
    <row r="224" spans="1:16" x14ac:dyDescent="0.3">
      <c r="A224" s="40" t="s">
        <v>125</v>
      </c>
      <c r="B224" s="41" t="s">
        <v>95</v>
      </c>
      <c r="C224" s="41" t="s">
        <v>481</v>
      </c>
      <c r="D224" s="42">
        <v>1.1638999999999999</v>
      </c>
      <c r="E224" s="42">
        <v>30.260899999999999</v>
      </c>
      <c r="F224" s="42">
        <v>0.2893</v>
      </c>
      <c r="G224" s="42">
        <v>12.1197</v>
      </c>
      <c r="H224" s="43">
        <v>30.094244517333699</v>
      </c>
      <c r="I224" s="42">
        <v>7.8196000000000003</v>
      </c>
      <c r="J224" s="42">
        <v>0</v>
      </c>
      <c r="K224" s="42">
        <v>0.87209999999999999</v>
      </c>
      <c r="L224" s="43">
        <v>12.730455482666299</v>
      </c>
      <c r="M224" s="42">
        <v>1.948</v>
      </c>
      <c r="N224" s="42">
        <v>0.81899999999999995</v>
      </c>
      <c r="O224" s="42">
        <v>4.4562999999999997</v>
      </c>
      <c r="P224" s="44">
        <f t="shared" si="7"/>
        <v>102.57349999999998</v>
      </c>
    </row>
    <row r="225" spans="1:16" x14ac:dyDescent="0.3">
      <c r="A225" s="40" t="s">
        <v>125</v>
      </c>
      <c r="B225" s="41" t="s">
        <v>96</v>
      </c>
      <c r="C225" s="41" t="s">
        <v>481</v>
      </c>
      <c r="D225" s="42">
        <v>1.2325999999999999</v>
      </c>
      <c r="E225" s="42">
        <v>30.239799999999999</v>
      </c>
      <c r="F225" s="42">
        <v>0.18740000000000001</v>
      </c>
      <c r="G225" s="42">
        <v>12.823600000000001</v>
      </c>
      <c r="H225" s="43">
        <v>30.421242220000465</v>
      </c>
      <c r="I225" s="42">
        <v>7.9790000000000001</v>
      </c>
      <c r="J225" s="42">
        <v>9.6799999999999997E-2</v>
      </c>
      <c r="K225" s="42">
        <v>0.71440000000000003</v>
      </c>
      <c r="L225" s="43">
        <v>11.777757779999533</v>
      </c>
      <c r="M225" s="42">
        <v>1.8869</v>
      </c>
      <c r="N225" s="42">
        <v>0.77629999999999999</v>
      </c>
      <c r="O225" s="42">
        <v>4.3769</v>
      </c>
      <c r="P225" s="44">
        <f t="shared" si="7"/>
        <v>102.51270000000001</v>
      </c>
    </row>
    <row r="226" spans="1:16" x14ac:dyDescent="0.3">
      <c r="A226" s="40" t="s">
        <v>125</v>
      </c>
      <c r="B226" s="41" t="s">
        <v>126</v>
      </c>
      <c r="C226" s="41" t="s">
        <v>481</v>
      </c>
      <c r="D226" s="42">
        <v>1.2323999999999999</v>
      </c>
      <c r="E226" s="42">
        <v>30.761600000000001</v>
      </c>
      <c r="F226" s="42">
        <v>1.0039</v>
      </c>
      <c r="G226" s="42">
        <v>12.8169</v>
      </c>
      <c r="H226" s="43">
        <v>29.934501717564249</v>
      </c>
      <c r="I226" s="42">
        <v>6.7122000000000002</v>
      </c>
      <c r="J226" s="42">
        <v>0.13689999999999999</v>
      </c>
      <c r="K226" s="42">
        <v>0.52359999999999995</v>
      </c>
      <c r="L226" s="43">
        <v>11.572698282435748</v>
      </c>
      <c r="M226" s="42">
        <v>1.8645</v>
      </c>
      <c r="N226" s="42">
        <v>1.0714999999999999</v>
      </c>
      <c r="O226" s="42">
        <v>4.2919999999999998</v>
      </c>
      <c r="P226" s="44">
        <f t="shared" si="7"/>
        <v>101.92270000000001</v>
      </c>
    </row>
    <row r="227" spans="1:16" x14ac:dyDescent="0.3">
      <c r="A227" s="40" t="s">
        <v>125</v>
      </c>
      <c r="B227" s="41" t="s">
        <v>486</v>
      </c>
      <c r="C227" s="41" t="s">
        <v>484</v>
      </c>
      <c r="D227" s="42">
        <v>1.0499000000000001</v>
      </c>
      <c r="E227" s="42">
        <v>30.008700000000001</v>
      </c>
      <c r="F227" s="42">
        <v>1.1182000000000001</v>
      </c>
      <c r="G227" s="42">
        <v>12.757300000000001</v>
      </c>
      <c r="H227" s="43">
        <v>30.282942425495115</v>
      </c>
      <c r="I227" s="42">
        <v>7.3886000000000003</v>
      </c>
      <c r="J227" s="42">
        <v>0.16880000000000001</v>
      </c>
      <c r="K227" s="42">
        <v>0.97399999999999998</v>
      </c>
      <c r="L227" s="43">
        <v>11.462357574504885</v>
      </c>
      <c r="M227" s="42">
        <v>1.8573</v>
      </c>
      <c r="N227" s="42">
        <v>1.0407</v>
      </c>
      <c r="O227" s="42">
        <v>4.2332999999999998</v>
      </c>
      <c r="P227" s="44">
        <f t="shared" si="7"/>
        <v>102.3421</v>
      </c>
    </row>
    <row r="228" spans="1:16" x14ac:dyDescent="0.3">
      <c r="A228" s="40" t="s">
        <v>125</v>
      </c>
      <c r="B228" s="41" t="s">
        <v>488</v>
      </c>
      <c r="C228" s="41" t="s">
        <v>484</v>
      </c>
      <c r="D228" s="42">
        <v>0.91900000000000004</v>
      </c>
      <c r="E228" s="42">
        <v>30.2805</v>
      </c>
      <c r="F228" s="42">
        <v>1.8754999999999999</v>
      </c>
      <c r="G228" s="42">
        <v>13.473800000000001</v>
      </c>
      <c r="H228" s="43">
        <v>30.641046261520053</v>
      </c>
      <c r="I228" s="42">
        <v>5.8686999999999996</v>
      </c>
      <c r="J228" s="42">
        <v>7.8899999999999998E-2</v>
      </c>
      <c r="K228" s="42">
        <v>0.65969999999999995</v>
      </c>
      <c r="L228" s="43">
        <v>11.184153738479948</v>
      </c>
      <c r="M228" s="42">
        <v>1.5738000000000001</v>
      </c>
      <c r="N228" s="42">
        <v>0.83179999999999998</v>
      </c>
      <c r="O228" s="42">
        <v>4.3491999999999997</v>
      </c>
      <c r="P228" s="44">
        <f t="shared" si="7"/>
        <v>101.73610000000001</v>
      </c>
    </row>
    <row r="229" spans="1:16" x14ac:dyDescent="0.3">
      <c r="A229" s="40" t="s">
        <v>125</v>
      </c>
      <c r="B229" s="41" t="s">
        <v>487</v>
      </c>
      <c r="C229" s="41" t="s">
        <v>484</v>
      </c>
      <c r="D229" s="42">
        <v>1.1574</v>
      </c>
      <c r="E229" s="42">
        <v>30.3401</v>
      </c>
      <c r="F229" s="42">
        <v>0.75590000000000002</v>
      </c>
      <c r="G229" s="42">
        <v>12.817</v>
      </c>
      <c r="H229" s="43">
        <v>30.512174533094388</v>
      </c>
      <c r="I229" s="42">
        <v>7.4410999999999996</v>
      </c>
      <c r="J229" s="42">
        <v>0.1019</v>
      </c>
      <c r="K229" s="42">
        <v>0.81320000000000003</v>
      </c>
      <c r="L229" s="43">
        <v>11.564225466905613</v>
      </c>
      <c r="M229" s="42">
        <v>1.7762</v>
      </c>
      <c r="N229" s="42">
        <v>0.82789999999999997</v>
      </c>
      <c r="O229" s="42">
        <v>4.3017000000000003</v>
      </c>
      <c r="P229" s="44">
        <f t="shared" si="7"/>
        <v>102.4088</v>
      </c>
    </row>
    <row r="230" spans="1:16" x14ac:dyDescent="0.3">
      <c r="A230" s="40" t="s">
        <v>125</v>
      </c>
      <c r="B230" s="41" t="s">
        <v>470</v>
      </c>
      <c r="C230" s="41" t="s">
        <v>484</v>
      </c>
      <c r="D230" s="42">
        <v>1.252</v>
      </c>
      <c r="E230" s="42">
        <v>30.569700000000001</v>
      </c>
      <c r="F230" s="42">
        <v>0.18260000000000001</v>
      </c>
      <c r="G230" s="42">
        <v>12.8111</v>
      </c>
      <c r="H230" s="43">
        <v>30.796365184061031</v>
      </c>
      <c r="I230" s="42">
        <v>7.3133999999999997</v>
      </c>
      <c r="J230" s="42">
        <v>5.7099999999999998E-2</v>
      </c>
      <c r="K230" s="42">
        <v>0.64700000000000002</v>
      </c>
      <c r="L230" s="43">
        <v>11.859534815938972</v>
      </c>
      <c r="M230" s="42">
        <v>1.9026000000000001</v>
      </c>
      <c r="N230" s="42">
        <v>0.78639999999999999</v>
      </c>
      <c r="O230" s="42">
        <v>4.3959999999999999</v>
      </c>
      <c r="P230" s="44">
        <f t="shared" si="7"/>
        <v>102.57380000000002</v>
      </c>
    </row>
    <row r="231" spans="1:16" x14ac:dyDescent="0.3">
      <c r="A231" s="40" t="s">
        <v>125</v>
      </c>
      <c r="B231" s="41" t="s">
        <v>469</v>
      </c>
      <c r="C231" s="41" t="s">
        <v>484</v>
      </c>
      <c r="D231" s="42">
        <v>0.24279999999999999</v>
      </c>
      <c r="E231" s="42">
        <v>31.402999999999999</v>
      </c>
      <c r="F231" s="42">
        <v>2.1137999999999999</v>
      </c>
      <c r="G231" s="42">
        <v>16.1463</v>
      </c>
      <c r="H231" s="43">
        <v>33.664470467796619</v>
      </c>
      <c r="I231" s="42">
        <v>0.48080000000000001</v>
      </c>
      <c r="J231" s="42">
        <v>0.1462</v>
      </c>
      <c r="K231" s="42">
        <v>0.30690000000000001</v>
      </c>
      <c r="L231" s="43">
        <v>10.546129532203381</v>
      </c>
      <c r="M231" s="42">
        <v>1.6664000000000001</v>
      </c>
      <c r="N231" s="42">
        <v>1.0431999999999999</v>
      </c>
      <c r="O231" s="42">
        <v>4.6116999999999999</v>
      </c>
      <c r="P231" s="44">
        <f t="shared" si="7"/>
        <v>102.37169999999999</v>
      </c>
    </row>
    <row r="232" spans="1:16" x14ac:dyDescent="0.3">
      <c r="A232" s="40" t="s">
        <v>125</v>
      </c>
      <c r="B232" s="41" t="s">
        <v>500</v>
      </c>
      <c r="C232" s="41" t="s">
        <v>484</v>
      </c>
      <c r="D232" s="42">
        <v>1.2206999999999999</v>
      </c>
      <c r="E232" s="42">
        <v>30.9297</v>
      </c>
      <c r="F232" s="42">
        <v>0.97709999999999997</v>
      </c>
      <c r="G232" s="42">
        <v>12.748900000000001</v>
      </c>
      <c r="H232" s="43">
        <v>30.589249557167257</v>
      </c>
      <c r="I232" s="42">
        <v>6.4589999999999996</v>
      </c>
      <c r="J232" s="42">
        <v>0.16209999999999999</v>
      </c>
      <c r="K232" s="42">
        <v>0.46189999999999998</v>
      </c>
      <c r="L232" s="43">
        <v>11.397050442832743</v>
      </c>
      <c r="M232" s="42">
        <v>1.8792</v>
      </c>
      <c r="N232" s="42">
        <v>1.0708</v>
      </c>
      <c r="O232" s="42">
        <v>4.2518000000000002</v>
      </c>
      <c r="P232" s="44">
        <f t="shared" si="7"/>
        <v>102.14749999999999</v>
      </c>
    </row>
    <row r="233" spans="1:16" x14ac:dyDescent="0.3">
      <c r="A233" s="40" t="s">
        <v>125</v>
      </c>
      <c r="B233" s="41" t="s">
        <v>127</v>
      </c>
      <c r="C233" s="41" t="s">
        <v>479</v>
      </c>
      <c r="D233" s="42">
        <v>1.3277000000000001</v>
      </c>
      <c r="E233" s="42">
        <v>30.950199999999999</v>
      </c>
      <c r="F233" s="42">
        <v>2.2422</v>
      </c>
      <c r="G233" s="42">
        <v>12.772600000000001</v>
      </c>
      <c r="H233" s="43">
        <v>29.497643246190819</v>
      </c>
      <c r="I233" s="42">
        <v>6.5431999999999997</v>
      </c>
      <c r="J233" s="42">
        <v>0.1099</v>
      </c>
      <c r="K233" s="42">
        <v>0.47039999999999998</v>
      </c>
      <c r="L233" s="43">
        <v>10.976456753809183</v>
      </c>
      <c r="M233" s="42">
        <v>1.8269</v>
      </c>
      <c r="N233" s="42">
        <v>1.1629</v>
      </c>
      <c r="O233" s="42">
        <v>4.1853999999999996</v>
      </c>
      <c r="P233" s="44">
        <f t="shared" si="7"/>
        <v>102.06549999999999</v>
      </c>
    </row>
    <row r="234" spans="1:16" x14ac:dyDescent="0.3">
      <c r="A234" s="40" t="s">
        <v>125</v>
      </c>
      <c r="B234" s="41" t="s">
        <v>121</v>
      </c>
      <c r="C234" s="41" t="s">
        <v>479</v>
      </c>
      <c r="D234" s="42">
        <v>1.2042999999999999</v>
      </c>
      <c r="E234" s="42">
        <v>30.158899999999999</v>
      </c>
      <c r="F234" s="42">
        <v>0.25659999999999999</v>
      </c>
      <c r="G234" s="42">
        <v>13.3049</v>
      </c>
      <c r="H234" s="43">
        <v>31.241690111320018</v>
      </c>
      <c r="I234" s="42">
        <v>7.2937000000000003</v>
      </c>
      <c r="J234" s="42">
        <v>0</v>
      </c>
      <c r="K234" s="42">
        <v>0.64659999999999995</v>
      </c>
      <c r="L234" s="43">
        <v>11.31220988867998</v>
      </c>
      <c r="M234" s="42">
        <v>1.8311999999999999</v>
      </c>
      <c r="N234" s="42">
        <v>0.91559999999999997</v>
      </c>
      <c r="O234" s="42">
        <v>4.3442999999999996</v>
      </c>
      <c r="P234" s="44">
        <f t="shared" si="7"/>
        <v>102.51</v>
      </c>
    </row>
    <row r="235" spans="1:16" x14ac:dyDescent="0.3">
      <c r="A235" s="40" t="s">
        <v>125</v>
      </c>
      <c r="B235" s="41" t="s">
        <v>122</v>
      </c>
      <c r="C235" s="41" t="s">
        <v>473</v>
      </c>
      <c r="D235" s="42">
        <v>1.1761999999999999</v>
      </c>
      <c r="E235" s="42">
        <v>30.479800000000001</v>
      </c>
      <c r="F235" s="42">
        <v>0.52210000000000001</v>
      </c>
      <c r="G235" s="42">
        <v>12.6129</v>
      </c>
      <c r="H235" s="43">
        <v>30.729470813627863</v>
      </c>
      <c r="I235" s="42">
        <v>5.9555999999999996</v>
      </c>
      <c r="J235" s="42">
        <v>0.44259999999999999</v>
      </c>
      <c r="K235" s="42">
        <v>0.57030000000000003</v>
      </c>
      <c r="L235" s="43">
        <v>11.764729186372138</v>
      </c>
      <c r="M235" s="42">
        <v>2.1932999999999998</v>
      </c>
      <c r="N235" s="42">
        <v>1.3633999999999999</v>
      </c>
      <c r="O235" s="42">
        <v>4.2489999999999997</v>
      </c>
      <c r="P235" s="44">
        <f t="shared" si="7"/>
        <v>102.0594</v>
      </c>
    </row>
    <row r="236" spans="1:16" x14ac:dyDescent="0.3">
      <c r="A236" s="40" t="s">
        <v>125</v>
      </c>
      <c r="B236" s="41" t="s">
        <v>116</v>
      </c>
      <c r="C236" s="41" t="s">
        <v>474</v>
      </c>
      <c r="D236" s="42">
        <v>1.2687999999999999</v>
      </c>
      <c r="E236" s="42">
        <v>29.823599999999999</v>
      </c>
      <c r="F236" s="42">
        <v>0.99960000000000004</v>
      </c>
      <c r="G236" s="42">
        <v>12.225</v>
      </c>
      <c r="H236" s="43">
        <v>29.678566557852172</v>
      </c>
      <c r="I236" s="42">
        <v>7.8667999999999996</v>
      </c>
      <c r="J236" s="42">
        <v>0.1011</v>
      </c>
      <c r="K236" s="42">
        <v>0.75049999999999994</v>
      </c>
      <c r="L236" s="43">
        <v>12.084833442147833</v>
      </c>
      <c r="M236" s="42">
        <v>1.9237</v>
      </c>
      <c r="N236" s="42">
        <v>1.1531</v>
      </c>
      <c r="O236" s="42">
        <v>4.2942999999999998</v>
      </c>
      <c r="P236" s="44">
        <f t="shared" si="7"/>
        <v>102.16989999999998</v>
      </c>
    </row>
    <row r="237" spans="1:16" x14ac:dyDescent="0.3">
      <c r="A237" s="40" t="s">
        <v>125</v>
      </c>
      <c r="B237" s="41" t="s">
        <v>117</v>
      </c>
      <c r="C237" s="41" t="s">
        <v>474</v>
      </c>
      <c r="D237" s="42">
        <v>0.84179999999999999</v>
      </c>
      <c r="E237" s="42">
        <v>29.5093</v>
      </c>
      <c r="F237" s="42">
        <v>1.218</v>
      </c>
      <c r="G237" s="42">
        <v>13.745900000000001</v>
      </c>
      <c r="H237" s="43">
        <v>31.991228637258082</v>
      </c>
      <c r="I237" s="42">
        <v>4.8334999999999999</v>
      </c>
      <c r="J237" s="42">
        <v>0.03</v>
      </c>
      <c r="K237" s="42">
        <v>0.5585</v>
      </c>
      <c r="L237" s="43">
        <v>11.42837136274192</v>
      </c>
      <c r="M237" s="42">
        <v>1.7544999999999999</v>
      </c>
      <c r="N237" s="42">
        <v>0.94679999999999997</v>
      </c>
      <c r="O237" s="42">
        <v>4.3800999999999997</v>
      </c>
      <c r="P237" s="44">
        <f t="shared" si="7"/>
        <v>101.23799999999999</v>
      </c>
    </row>
    <row r="238" spans="1:16" x14ac:dyDescent="0.3">
      <c r="A238" s="40" t="s">
        <v>125</v>
      </c>
      <c r="B238" s="41" t="s">
        <v>496</v>
      </c>
      <c r="C238" s="41" t="s">
        <v>475</v>
      </c>
      <c r="D238" s="42">
        <v>1.3392999999999999</v>
      </c>
      <c r="E238" s="42">
        <v>30.988199999999999</v>
      </c>
      <c r="F238" s="42">
        <v>1.3098000000000001</v>
      </c>
      <c r="G238" s="42">
        <v>11.861800000000001</v>
      </c>
      <c r="H238" s="43">
        <v>29.213960468030677</v>
      </c>
      <c r="I238" s="42">
        <v>5.9698000000000002</v>
      </c>
      <c r="J238" s="42">
        <v>0.41470000000000001</v>
      </c>
      <c r="K238" s="42">
        <v>0.63190000000000002</v>
      </c>
      <c r="L238" s="43">
        <v>11.953439531969323</v>
      </c>
      <c r="M238" s="42">
        <v>2.3294999999999999</v>
      </c>
      <c r="N238" s="42">
        <v>1.4832000000000001</v>
      </c>
      <c r="O238" s="42">
        <v>4.3093000000000004</v>
      </c>
      <c r="P238" s="44">
        <f t="shared" si="7"/>
        <v>101.8049</v>
      </c>
    </row>
    <row r="239" spans="1:16" x14ac:dyDescent="0.3">
      <c r="A239" s="40" t="s">
        <v>125</v>
      </c>
      <c r="B239" s="41" t="s">
        <v>497</v>
      </c>
      <c r="C239" s="41" t="s">
        <v>475</v>
      </c>
      <c r="D239" s="42">
        <v>1.2435</v>
      </c>
      <c r="E239" s="42">
        <v>30.607900000000001</v>
      </c>
      <c r="F239" s="42">
        <v>1.1359999999999999</v>
      </c>
      <c r="G239" s="42">
        <v>12.1343</v>
      </c>
      <c r="H239" s="43">
        <v>29.941326891837484</v>
      </c>
      <c r="I239" s="42">
        <v>6.2481999999999998</v>
      </c>
      <c r="J239" s="42">
        <v>0.42530000000000001</v>
      </c>
      <c r="K239" s="42">
        <v>0.56820000000000004</v>
      </c>
      <c r="L239" s="43">
        <v>11.759373108162515</v>
      </c>
      <c r="M239" s="42">
        <v>2.2446999999999999</v>
      </c>
      <c r="N239" s="42">
        <v>1.4776</v>
      </c>
      <c r="O239" s="42">
        <v>4.2152000000000003</v>
      </c>
      <c r="P239" s="44">
        <f t="shared" si="7"/>
        <v>102.0016</v>
      </c>
    </row>
    <row r="240" spans="1:16" x14ac:dyDescent="0.3">
      <c r="A240" s="40" t="s">
        <v>125</v>
      </c>
      <c r="B240" s="41" t="s">
        <v>128</v>
      </c>
      <c r="C240" s="41" t="s">
        <v>476</v>
      </c>
      <c r="D240" s="42">
        <v>1.2047000000000001</v>
      </c>
      <c r="E240" s="42">
        <v>30.578800000000001</v>
      </c>
      <c r="F240" s="42">
        <v>1.7084999999999999</v>
      </c>
      <c r="G240" s="42">
        <v>12.420299999999999</v>
      </c>
      <c r="H240" s="43">
        <v>30.159906353748184</v>
      </c>
      <c r="I240" s="42">
        <v>6.4893000000000001</v>
      </c>
      <c r="J240" s="42">
        <v>0.1206</v>
      </c>
      <c r="K240" s="42">
        <v>1.2040999999999999</v>
      </c>
      <c r="L240" s="43">
        <v>11.097793646251818</v>
      </c>
      <c r="M240" s="42">
        <v>1.9028</v>
      </c>
      <c r="N240" s="42">
        <v>1.1714</v>
      </c>
      <c r="O240" s="42">
        <v>4.1246999999999998</v>
      </c>
      <c r="P240" s="44">
        <f t="shared" si="7"/>
        <v>102.1829</v>
      </c>
    </row>
    <row r="241" spans="1:16" x14ac:dyDescent="0.3">
      <c r="A241" s="40" t="s">
        <v>125</v>
      </c>
      <c r="B241" s="41" t="s">
        <v>498</v>
      </c>
      <c r="C241" s="41" t="s">
        <v>478</v>
      </c>
      <c r="D241" s="42">
        <v>0.73709999999999998</v>
      </c>
      <c r="E241" s="42">
        <v>30.993500000000001</v>
      </c>
      <c r="F241" s="42">
        <v>1.1524000000000001</v>
      </c>
      <c r="G241" s="42">
        <v>14.092000000000001</v>
      </c>
      <c r="H241" s="43">
        <v>32.378014586866357</v>
      </c>
      <c r="I241" s="42">
        <v>3.3170000000000002</v>
      </c>
      <c r="J241" s="42">
        <v>0.44940000000000002</v>
      </c>
      <c r="K241" s="42">
        <v>0.3362</v>
      </c>
      <c r="L241" s="43">
        <v>11.632785413133641</v>
      </c>
      <c r="M241" s="42">
        <v>2.0009999999999999</v>
      </c>
      <c r="N241" s="42">
        <v>1.2746</v>
      </c>
      <c r="O241" s="42">
        <v>4.4652000000000003</v>
      </c>
      <c r="P241" s="44">
        <f t="shared" si="7"/>
        <v>102.82920000000001</v>
      </c>
    </row>
    <row r="242" spans="1:16" x14ac:dyDescent="0.3">
      <c r="A242" s="40" t="s">
        <v>125</v>
      </c>
      <c r="B242" s="41" t="s">
        <v>499</v>
      </c>
      <c r="C242" s="41" t="s">
        <v>478</v>
      </c>
      <c r="D242" s="42">
        <v>1.3746</v>
      </c>
      <c r="E242" s="42">
        <v>28.397300000000001</v>
      </c>
      <c r="F242" s="42">
        <v>0.52029999999999998</v>
      </c>
      <c r="G242" s="42">
        <v>11.8185</v>
      </c>
      <c r="H242" s="43">
        <v>29.357318677758997</v>
      </c>
      <c r="I242" s="42">
        <v>4.83</v>
      </c>
      <c r="J242" s="42">
        <v>0.2331</v>
      </c>
      <c r="K242" s="42">
        <v>5.8818000000000001</v>
      </c>
      <c r="L242" s="43">
        <v>11.538981322241005</v>
      </c>
      <c r="M242" s="42">
        <v>1.9115</v>
      </c>
      <c r="N242" s="42">
        <v>0.99890000000000001</v>
      </c>
      <c r="O242" s="42">
        <v>4.1452999999999998</v>
      </c>
      <c r="P242" s="44">
        <f t="shared" si="7"/>
        <v>101.00760000000001</v>
      </c>
    </row>
    <row r="243" spans="1:16" x14ac:dyDescent="0.3">
      <c r="A243" s="40" t="s">
        <v>125</v>
      </c>
      <c r="B243" s="41" t="s">
        <v>129</v>
      </c>
      <c r="C243" s="41" t="s">
        <v>475</v>
      </c>
      <c r="D243" s="42">
        <v>1.5682</v>
      </c>
      <c r="E243" s="42">
        <v>28.743099999999998</v>
      </c>
      <c r="F243" s="42" t="s">
        <v>62</v>
      </c>
      <c r="G243" s="42">
        <v>10.8439</v>
      </c>
      <c r="H243" s="43">
        <v>28.157735975631823</v>
      </c>
      <c r="I243" s="42">
        <v>11.2967</v>
      </c>
      <c r="J243" s="42">
        <v>0.2019</v>
      </c>
      <c r="K243" s="42">
        <v>1.2830999999999999</v>
      </c>
      <c r="L243" s="43">
        <v>12.052364024368183</v>
      </c>
      <c r="M243" s="42">
        <v>1.9873000000000001</v>
      </c>
      <c r="N243" s="42">
        <v>0.69230000000000003</v>
      </c>
      <c r="O243" s="42">
        <v>4.0907999999999998</v>
      </c>
      <c r="P243" s="44">
        <f t="shared" si="7"/>
        <v>100.91740000000003</v>
      </c>
    </row>
    <row r="244" spans="1:16" x14ac:dyDescent="0.3">
      <c r="A244" s="40" t="s">
        <v>125</v>
      </c>
      <c r="B244" s="41" t="s">
        <v>130</v>
      </c>
      <c r="C244" s="41" t="s">
        <v>478</v>
      </c>
      <c r="D244" s="42">
        <v>1.3278000000000001</v>
      </c>
      <c r="E244" s="42">
        <v>31.227699999999999</v>
      </c>
      <c r="F244" s="42">
        <v>2.3856000000000002</v>
      </c>
      <c r="G244" s="42">
        <v>11.843999999999999</v>
      </c>
      <c r="H244" s="43">
        <v>28.783173176070928</v>
      </c>
      <c r="I244" s="42">
        <v>6.6218000000000004</v>
      </c>
      <c r="J244" s="42">
        <v>0.21340000000000001</v>
      </c>
      <c r="K244" s="42">
        <v>0.50649999999999995</v>
      </c>
      <c r="L244" s="43">
        <v>11.356226823929074</v>
      </c>
      <c r="M244" s="42">
        <v>1.9698</v>
      </c>
      <c r="N244" s="42">
        <v>1.2756000000000001</v>
      </c>
      <c r="O244" s="42">
        <v>4.1307999999999998</v>
      </c>
      <c r="P244" s="44">
        <f t="shared" si="7"/>
        <v>101.64240000000001</v>
      </c>
    </row>
    <row r="245" spans="1:16" x14ac:dyDescent="0.3">
      <c r="A245" s="40" t="s">
        <v>125</v>
      </c>
      <c r="B245" s="41" t="s">
        <v>131</v>
      </c>
      <c r="C245" s="41" t="s">
        <v>478</v>
      </c>
      <c r="D245" s="42">
        <v>1.1207</v>
      </c>
      <c r="E245" s="42">
        <v>30.1599</v>
      </c>
      <c r="F245" s="42">
        <v>0.70660000000000001</v>
      </c>
      <c r="G245" s="42">
        <v>12.8918</v>
      </c>
      <c r="H245" s="43">
        <v>30.658417606556824</v>
      </c>
      <c r="I245" s="42">
        <v>5.3034999999999997</v>
      </c>
      <c r="J245" s="42">
        <v>0.35389999999999999</v>
      </c>
      <c r="K245" s="42">
        <v>0.55769999999999997</v>
      </c>
      <c r="L245" s="43">
        <v>11.819782393443177</v>
      </c>
      <c r="M245" s="42">
        <v>2.0640000000000001</v>
      </c>
      <c r="N245" s="42">
        <v>1.2675000000000001</v>
      </c>
      <c r="O245" s="42">
        <v>4.3559000000000001</v>
      </c>
      <c r="P245" s="44">
        <f t="shared" si="7"/>
        <v>101.25970000000001</v>
      </c>
    </row>
    <row r="246" spans="1:16" x14ac:dyDescent="0.3">
      <c r="A246" s="40"/>
      <c r="B246" s="41"/>
      <c r="C246" s="41"/>
      <c r="D246" s="42"/>
      <c r="E246" s="42"/>
      <c r="F246" s="42"/>
      <c r="G246" s="42"/>
      <c r="H246" s="43"/>
      <c r="I246" s="42"/>
      <c r="J246" s="42"/>
      <c r="K246" s="42"/>
      <c r="L246" s="43"/>
      <c r="M246" s="42"/>
      <c r="N246" s="42"/>
      <c r="O246" s="42"/>
      <c r="P246" s="44">
        <f t="shared" si="7"/>
        <v>0</v>
      </c>
    </row>
    <row r="247" spans="1:16" x14ac:dyDescent="0.3">
      <c r="A247" s="40" t="s">
        <v>554</v>
      </c>
      <c r="B247" s="76" t="s">
        <v>78</v>
      </c>
      <c r="C247" s="41" t="s">
        <v>555</v>
      </c>
      <c r="D247" s="69">
        <v>0.66539999999999999</v>
      </c>
      <c r="E247" s="69">
        <v>30.4146</v>
      </c>
      <c r="F247" s="69">
        <v>0</v>
      </c>
      <c r="G247" s="44">
        <v>13.6587</v>
      </c>
      <c r="H247" s="43">
        <v>35.040021298850483</v>
      </c>
      <c r="I247" s="44">
        <v>4.9737999999999998</v>
      </c>
      <c r="J247" s="44">
        <v>3.7600000000000001E-2</v>
      </c>
      <c r="K247" s="44">
        <v>0.63370000000000004</v>
      </c>
      <c r="L247" s="43">
        <v>10.42367870114952</v>
      </c>
      <c r="M247" s="44">
        <v>1.6862999999999999</v>
      </c>
      <c r="N247" s="69">
        <v>0.3609</v>
      </c>
      <c r="O247" s="69">
        <v>3.6776</v>
      </c>
      <c r="P247" s="44">
        <f t="shared" si="7"/>
        <v>101.5723</v>
      </c>
    </row>
    <row r="248" spans="1:16" x14ac:dyDescent="0.3">
      <c r="A248" s="40" t="s">
        <v>554</v>
      </c>
      <c r="B248" s="76" t="s">
        <v>72</v>
      </c>
      <c r="C248" s="41" t="s">
        <v>555</v>
      </c>
      <c r="D248" s="69">
        <v>0.83009999999999995</v>
      </c>
      <c r="E248" s="69">
        <v>30.093399999999999</v>
      </c>
      <c r="F248" s="69">
        <v>0.52200000000000002</v>
      </c>
      <c r="G248" s="44">
        <v>13.118600000000001</v>
      </c>
      <c r="H248" s="43">
        <v>33.283107243080082</v>
      </c>
      <c r="I248" s="44">
        <v>6.7260999999999997</v>
      </c>
      <c r="J248" s="44">
        <v>1.06E-2</v>
      </c>
      <c r="K248" s="44">
        <v>0.94579999999999997</v>
      </c>
      <c r="L248" s="43">
        <v>9.9851927569199113</v>
      </c>
      <c r="M248" s="44">
        <v>1.6171</v>
      </c>
      <c r="N248" s="69">
        <v>0.63600000000000001</v>
      </c>
      <c r="O248" s="69">
        <v>3.4491000000000001</v>
      </c>
      <c r="P248" s="44">
        <f t="shared" si="7"/>
        <v>101.21709999999999</v>
      </c>
    </row>
    <row r="249" spans="1:16" x14ac:dyDescent="0.3">
      <c r="A249" s="40" t="s">
        <v>554</v>
      </c>
      <c r="B249" s="76" t="s">
        <v>92</v>
      </c>
      <c r="C249" s="41" t="s">
        <v>555</v>
      </c>
      <c r="D249" s="69">
        <v>0.69310000000000005</v>
      </c>
      <c r="E249" s="69">
        <v>30.4682</v>
      </c>
      <c r="F249" s="69">
        <v>0.1852</v>
      </c>
      <c r="G249" s="44">
        <v>15.5608</v>
      </c>
      <c r="H249" s="43">
        <v>35.647257780266671</v>
      </c>
      <c r="I249" s="44">
        <v>4.5833000000000004</v>
      </c>
      <c r="J249" s="44">
        <v>1.8599999999999998E-2</v>
      </c>
      <c r="K249" s="44">
        <v>0.6492</v>
      </c>
      <c r="L249" s="43">
        <v>8.3749422197333292</v>
      </c>
      <c r="M249" s="44">
        <v>1.4759</v>
      </c>
      <c r="N249" s="69">
        <v>0.43509999999999999</v>
      </c>
      <c r="O249" s="69">
        <v>3.2968000000000002</v>
      </c>
      <c r="P249" s="44">
        <f t="shared" si="7"/>
        <v>101.38839999999999</v>
      </c>
    </row>
    <row r="250" spans="1:16" x14ac:dyDescent="0.3">
      <c r="A250" s="40" t="s">
        <v>554</v>
      </c>
      <c r="B250" s="76" t="s">
        <v>91</v>
      </c>
      <c r="C250" s="41" t="s">
        <v>555</v>
      </c>
      <c r="D250" s="69">
        <v>0.88800000000000001</v>
      </c>
      <c r="E250" s="69">
        <v>30.769300000000001</v>
      </c>
      <c r="F250" s="69">
        <v>0.1062</v>
      </c>
      <c r="G250" s="44">
        <v>13.806800000000001</v>
      </c>
      <c r="H250" s="43">
        <v>34.536329314816911</v>
      </c>
      <c r="I250" s="44">
        <v>5.3799000000000001</v>
      </c>
      <c r="J250" s="44">
        <v>6.4399999999999999E-2</v>
      </c>
      <c r="K250" s="44">
        <v>0.54930000000000001</v>
      </c>
      <c r="L250" s="43">
        <v>10.262570685183093</v>
      </c>
      <c r="M250" s="44">
        <v>1.6892</v>
      </c>
      <c r="N250" s="69">
        <v>0.56040000000000001</v>
      </c>
      <c r="O250" s="69">
        <v>3.5556999999999999</v>
      </c>
      <c r="P250" s="44">
        <f t="shared" si="7"/>
        <v>102.16810000000002</v>
      </c>
    </row>
    <row r="251" spans="1:16" x14ac:dyDescent="0.3">
      <c r="A251" s="40" t="s">
        <v>554</v>
      </c>
      <c r="B251" s="76" t="s">
        <v>556</v>
      </c>
      <c r="C251" s="41" t="s">
        <v>555</v>
      </c>
      <c r="D251" s="69">
        <v>0.74650000000000005</v>
      </c>
      <c r="E251" s="69">
        <v>30.476400000000002</v>
      </c>
      <c r="F251" s="69">
        <v>0.16700000000000001</v>
      </c>
      <c r="G251" s="44">
        <v>14.1181</v>
      </c>
      <c r="H251" s="43">
        <v>35.06321996781913</v>
      </c>
      <c r="I251" s="44">
        <v>4.8685</v>
      </c>
      <c r="J251" s="44">
        <v>0</v>
      </c>
      <c r="K251" s="44">
        <v>0.59130000000000005</v>
      </c>
      <c r="L251" s="43">
        <v>9.5773800321808675</v>
      </c>
      <c r="M251" s="44">
        <v>1.6082000000000001</v>
      </c>
      <c r="N251" s="69">
        <v>0.46850000000000003</v>
      </c>
      <c r="O251" s="69">
        <v>3.4502999999999999</v>
      </c>
      <c r="P251" s="44">
        <f t="shared" si="7"/>
        <v>101.1354</v>
      </c>
    </row>
    <row r="252" spans="1:16" x14ac:dyDescent="0.3">
      <c r="A252" s="40" t="s">
        <v>554</v>
      </c>
      <c r="B252" s="76" t="s">
        <v>557</v>
      </c>
      <c r="C252" s="41" t="s">
        <v>555</v>
      </c>
      <c r="D252" s="69">
        <v>0.88500000000000001</v>
      </c>
      <c r="E252" s="69">
        <v>29.784400000000002</v>
      </c>
      <c r="F252" s="69">
        <v>0.47610000000000002</v>
      </c>
      <c r="G252" s="44">
        <v>13.0932</v>
      </c>
      <c r="H252" s="43">
        <v>33.206331281130709</v>
      </c>
      <c r="I252" s="44">
        <v>7.2640000000000002</v>
      </c>
      <c r="J252" s="44">
        <v>0</v>
      </c>
      <c r="K252" s="44">
        <v>1.0237000000000001</v>
      </c>
      <c r="L252" s="43">
        <v>9.8001687188692923</v>
      </c>
      <c r="M252" s="44">
        <v>1.5923</v>
      </c>
      <c r="N252" s="69">
        <v>0.57450000000000001</v>
      </c>
      <c r="O252" s="69">
        <v>3.3919000000000001</v>
      </c>
      <c r="P252" s="44">
        <f t="shared" si="7"/>
        <v>101.0916</v>
      </c>
    </row>
    <row r="253" spans="1:16" x14ac:dyDescent="0.3">
      <c r="A253" s="40" t="s">
        <v>554</v>
      </c>
      <c r="B253" s="76" t="s">
        <v>558</v>
      </c>
      <c r="C253" s="41" t="s">
        <v>555</v>
      </c>
      <c r="D253" s="69">
        <v>0.67969999999999997</v>
      </c>
      <c r="E253" s="69">
        <v>29.198799999999999</v>
      </c>
      <c r="F253" s="69">
        <v>0.41880000000000001</v>
      </c>
      <c r="G253" s="44">
        <v>13.6851</v>
      </c>
      <c r="H253" s="43">
        <v>33.92246023236661</v>
      </c>
      <c r="I253" s="44">
        <v>8.2858999999999998</v>
      </c>
      <c r="J253" s="44">
        <v>6.1199999999999997E-2</v>
      </c>
      <c r="K253" s="44">
        <v>1.4570000000000001</v>
      </c>
      <c r="L253" s="43">
        <v>9.0616397676333893</v>
      </c>
      <c r="M253" s="44">
        <v>1.4137999999999999</v>
      </c>
      <c r="N253" s="69">
        <v>0.32319999999999999</v>
      </c>
      <c r="O253" s="69">
        <v>3.2305000000000001</v>
      </c>
      <c r="P253" s="44">
        <f t="shared" si="7"/>
        <v>101.7381</v>
      </c>
    </row>
    <row r="254" spans="1:16" x14ac:dyDescent="0.3">
      <c r="A254" s="40" t="s">
        <v>554</v>
      </c>
      <c r="B254" s="76" t="s">
        <v>68</v>
      </c>
      <c r="C254" s="41" t="s">
        <v>555</v>
      </c>
      <c r="D254" s="69">
        <v>0.82210000000000005</v>
      </c>
      <c r="E254" s="69">
        <v>30.625399999999999</v>
      </c>
      <c r="F254" s="69">
        <v>0</v>
      </c>
      <c r="G254" s="44">
        <v>13.3666</v>
      </c>
      <c r="H254" s="43">
        <v>34.614213221388638</v>
      </c>
      <c r="I254" s="44">
        <v>5.0206999999999997</v>
      </c>
      <c r="J254" s="44">
        <v>2.2800000000000001E-2</v>
      </c>
      <c r="K254" s="44">
        <v>0.54930000000000001</v>
      </c>
      <c r="L254" s="43">
        <v>10.526686778611365</v>
      </c>
      <c r="M254" s="44">
        <v>1.8722000000000001</v>
      </c>
      <c r="N254" s="69">
        <v>0.49249999999999999</v>
      </c>
      <c r="O254" s="69">
        <v>3.5815999999999999</v>
      </c>
      <c r="P254" s="44">
        <f t="shared" si="7"/>
        <v>101.49410000000002</v>
      </c>
    </row>
    <row r="255" spans="1:16" x14ac:dyDescent="0.3">
      <c r="A255" s="40" t="s">
        <v>554</v>
      </c>
      <c r="B255" s="76" t="s">
        <v>83</v>
      </c>
      <c r="C255" s="41" t="s">
        <v>555</v>
      </c>
      <c r="D255" s="69">
        <v>0.69379999999999997</v>
      </c>
      <c r="E255" s="69">
        <v>30.376999999999999</v>
      </c>
      <c r="F255" s="69">
        <v>0</v>
      </c>
      <c r="G255" s="44">
        <v>13.9727</v>
      </c>
      <c r="H255" s="43">
        <v>35.072811525335126</v>
      </c>
      <c r="I255" s="44">
        <v>4.2649999999999997</v>
      </c>
      <c r="J255" s="44">
        <v>8.3699999999999997E-2</v>
      </c>
      <c r="K255" s="44">
        <v>0.60640000000000005</v>
      </c>
      <c r="L255" s="43">
        <v>10.390388474664872</v>
      </c>
      <c r="M255" s="44">
        <v>1.6506000000000001</v>
      </c>
      <c r="N255" s="69">
        <v>0.53259999999999996</v>
      </c>
      <c r="O255" s="69">
        <v>3.5459000000000001</v>
      </c>
      <c r="P255" s="44">
        <f t="shared" si="7"/>
        <v>101.19089999999998</v>
      </c>
    </row>
    <row r="256" spans="1:16" x14ac:dyDescent="0.3">
      <c r="A256" s="40" t="s">
        <v>554</v>
      </c>
      <c r="B256" s="76" t="s">
        <v>84</v>
      </c>
      <c r="C256" s="41" t="s">
        <v>555</v>
      </c>
      <c r="D256" s="69">
        <v>0.6744</v>
      </c>
      <c r="E256" s="69">
        <v>30.4725</v>
      </c>
      <c r="F256" s="69">
        <v>0</v>
      </c>
      <c r="G256" s="44">
        <v>14.257</v>
      </c>
      <c r="H256" s="43">
        <v>35.631210666540852</v>
      </c>
      <c r="I256" s="44">
        <v>4.7491000000000003</v>
      </c>
      <c r="J256" s="44">
        <v>0</v>
      </c>
      <c r="K256" s="44">
        <v>0.60040000000000004</v>
      </c>
      <c r="L256" s="43">
        <v>9.6942893334591496</v>
      </c>
      <c r="M256" s="44">
        <v>1.5771999999999999</v>
      </c>
      <c r="N256" s="69">
        <v>0.49220000000000003</v>
      </c>
      <c r="O256" s="69">
        <v>3.5203000000000002</v>
      </c>
      <c r="P256" s="44">
        <f t="shared" si="7"/>
        <v>101.6686</v>
      </c>
    </row>
    <row r="257" spans="1:16" x14ac:dyDescent="0.3">
      <c r="A257" s="40" t="s">
        <v>554</v>
      </c>
      <c r="B257" s="76" t="s">
        <v>86</v>
      </c>
      <c r="C257" s="41" t="s">
        <v>555</v>
      </c>
      <c r="D257" s="69">
        <v>0.84889999999999999</v>
      </c>
      <c r="E257" s="69">
        <v>30.852799999999998</v>
      </c>
      <c r="F257" s="69">
        <v>4.4499999999999998E-2</v>
      </c>
      <c r="G257" s="44">
        <v>12.992000000000001</v>
      </c>
      <c r="H257" s="43">
        <v>34.61740398681853</v>
      </c>
      <c r="I257" s="44">
        <v>5.3460000000000001</v>
      </c>
      <c r="J257" s="44">
        <v>4.5699999999999998E-2</v>
      </c>
      <c r="K257" s="44">
        <v>0.56120000000000003</v>
      </c>
      <c r="L257" s="43">
        <v>10.749196013181466</v>
      </c>
      <c r="M257" s="44">
        <v>1.8465</v>
      </c>
      <c r="N257" s="69">
        <v>0.57850000000000001</v>
      </c>
      <c r="O257" s="69">
        <v>3.5756999999999999</v>
      </c>
      <c r="P257" s="44">
        <f t="shared" si="7"/>
        <v>102.05839999999999</v>
      </c>
    </row>
    <row r="258" spans="1:16" x14ac:dyDescent="0.3">
      <c r="A258" s="40" t="s">
        <v>554</v>
      </c>
      <c r="B258" s="76" t="s">
        <v>85</v>
      </c>
      <c r="C258" s="41" t="s">
        <v>555</v>
      </c>
      <c r="D258" s="69">
        <v>0.93630000000000002</v>
      </c>
      <c r="E258" s="69">
        <v>30.1999</v>
      </c>
      <c r="F258" s="69">
        <v>0.47089999999999999</v>
      </c>
      <c r="G258" s="44">
        <v>13.1815</v>
      </c>
      <c r="H258" s="43">
        <v>33.415995598712328</v>
      </c>
      <c r="I258" s="44">
        <v>6.9824000000000002</v>
      </c>
      <c r="J258" s="44">
        <v>8.2600000000000007E-2</v>
      </c>
      <c r="K258" s="44">
        <v>0.86150000000000004</v>
      </c>
      <c r="L258" s="43">
        <v>9.9756044012876703</v>
      </c>
      <c r="M258" s="44">
        <v>1.6549</v>
      </c>
      <c r="N258" s="69">
        <v>0.64270000000000005</v>
      </c>
      <c r="O258" s="69">
        <v>3.4417</v>
      </c>
      <c r="P258" s="44">
        <f t="shared" si="7"/>
        <v>101.846</v>
      </c>
    </row>
    <row r="259" spans="1:16" x14ac:dyDescent="0.3">
      <c r="A259" s="40" t="s">
        <v>554</v>
      </c>
      <c r="B259" s="76" t="s">
        <v>87</v>
      </c>
      <c r="C259" s="41" t="s">
        <v>555</v>
      </c>
      <c r="D259" s="69">
        <v>0.73629999999999995</v>
      </c>
      <c r="E259" s="69">
        <v>30.202400000000001</v>
      </c>
      <c r="F259" s="69">
        <v>0</v>
      </c>
      <c r="G259" s="44">
        <v>13.1669</v>
      </c>
      <c r="H259" s="43">
        <v>34.562721082222808</v>
      </c>
      <c r="I259" s="44">
        <v>5.5027999999999997</v>
      </c>
      <c r="J259" s="44">
        <v>0</v>
      </c>
      <c r="K259" s="44">
        <v>0.69520000000000004</v>
      </c>
      <c r="L259" s="43">
        <v>10.670978917777193</v>
      </c>
      <c r="M259" s="44">
        <v>1.7242</v>
      </c>
      <c r="N259" s="69">
        <v>0.44429999999999997</v>
      </c>
      <c r="O259" s="69">
        <v>3.6476000000000002</v>
      </c>
      <c r="P259" s="44">
        <f t="shared" si="7"/>
        <v>101.35339999999998</v>
      </c>
    </row>
    <row r="260" spans="1:16" x14ac:dyDescent="0.3">
      <c r="A260" s="40" t="s">
        <v>554</v>
      </c>
      <c r="B260" s="76" t="s">
        <v>88</v>
      </c>
      <c r="C260" s="41" t="s">
        <v>555</v>
      </c>
      <c r="D260" s="69">
        <v>0.81079999999999997</v>
      </c>
      <c r="E260" s="69">
        <v>29.4773</v>
      </c>
      <c r="F260" s="69">
        <v>0.51270000000000004</v>
      </c>
      <c r="G260" s="44">
        <v>13.1752</v>
      </c>
      <c r="H260" s="43">
        <v>33.600069603507315</v>
      </c>
      <c r="I260" s="44">
        <v>7.1022999999999996</v>
      </c>
      <c r="J260" s="44">
        <v>0</v>
      </c>
      <c r="K260" s="44">
        <v>0.98699999999999999</v>
      </c>
      <c r="L260" s="43">
        <v>9.5702303964926827</v>
      </c>
      <c r="M260" s="44">
        <v>1.6397999999999999</v>
      </c>
      <c r="N260" s="69">
        <v>0.52259999999999995</v>
      </c>
      <c r="O260" s="69">
        <v>3.4106000000000001</v>
      </c>
      <c r="P260" s="44">
        <f t="shared" si="7"/>
        <v>100.80859999999997</v>
      </c>
    </row>
    <row r="261" spans="1:16" x14ac:dyDescent="0.3">
      <c r="A261" s="40" t="s">
        <v>554</v>
      </c>
      <c r="B261" s="76" t="s">
        <v>89</v>
      </c>
      <c r="C261" s="41" t="s">
        <v>555</v>
      </c>
      <c r="D261" s="69">
        <v>0.4909</v>
      </c>
      <c r="E261" s="69">
        <v>30.8582</v>
      </c>
      <c r="F261" s="69">
        <v>0.2074</v>
      </c>
      <c r="G261" s="44">
        <v>18.3932</v>
      </c>
      <c r="H261" s="43">
        <v>36.461313549406029</v>
      </c>
      <c r="I261" s="44">
        <v>2.7698999999999998</v>
      </c>
      <c r="J261" s="44">
        <v>0</v>
      </c>
      <c r="K261" s="44">
        <v>0.36270000000000002</v>
      </c>
      <c r="L261" s="43">
        <v>6.8286864505939739</v>
      </c>
      <c r="M261" s="44">
        <v>1.3565</v>
      </c>
      <c r="N261" s="69">
        <v>0.32619999999999999</v>
      </c>
      <c r="O261" s="69">
        <v>3.0977999999999999</v>
      </c>
      <c r="P261" s="44">
        <f t="shared" si="7"/>
        <v>101.15280000000001</v>
      </c>
    </row>
    <row r="262" spans="1:16" x14ac:dyDescent="0.3">
      <c r="A262" s="40" t="s">
        <v>554</v>
      </c>
      <c r="B262" s="76" t="s">
        <v>122</v>
      </c>
      <c r="C262" s="41" t="s">
        <v>555</v>
      </c>
      <c r="D262" s="69">
        <v>0.78969999999999996</v>
      </c>
      <c r="E262" s="69">
        <v>30.6096</v>
      </c>
      <c r="F262" s="69">
        <v>2.2800000000000001E-2</v>
      </c>
      <c r="G262" s="44">
        <v>13.4693</v>
      </c>
      <c r="H262" s="43">
        <v>34.565898249185906</v>
      </c>
      <c r="I262" s="44">
        <v>4.9915000000000003</v>
      </c>
      <c r="J262" s="44">
        <v>0.10979999999999999</v>
      </c>
      <c r="K262" s="44">
        <v>0.60160000000000002</v>
      </c>
      <c r="L262" s="43">
        <v>10.529001750814087</v>
      </c>
      <c r="M262" s="44">
        <v>1.726</v>
      </c>
      <c r="N262" s="69">
        <v>0.4592</v>
      </c>
      <c r="O262" s="69">
        <v>3.61</v>
      </c>
      <c r="P262" s="44">
        <f t="shared" ref="P262:P272" si="8">SUM(D262:O262)</f>
        <v>101.48440000000001</v>
      </c>
    </row>
    <row r="263" spans="1:16" x14ac:dyDescent="0.3">
      <c r="A263" s="40" t="s">
        <v>554</v>
      </c>
      <c r="B263" s="76" t="s">
        <v>559</v>
      </c>
      <c r="C263" s="41" t="s">
        <v>555</v>
      </c>
      <c r="D263" s="69">
        <v>0.62329999999999997</v>
      </c>
      <c r="E263" s="69">
        <v>30.268899999999999</v>
      </c>
      <c r="F263" s="69">
        <v>0.13919999999999999</v>
      </c>
      <c r="G263" s="44">
        <v>16.120899999999999</v>
      </c>
      <c r="H263" s="43">
        <v>35.833824635526987</v>
      </c>
      <c r="I263" s="44">
        <v>4.8663999999999996</v>
      </c>
      <c r="J263" s="44">
        <v>0</v>
      </c>
      <c r="K263" s="44">
        <v>0.68089999999999995</v>
      </c>
      <c r="L263" s="43">
        <v>7.9220753644730095</v>
      </c>
      <c r="M263" s="44">
        <v>1.3438000000000001</v>
      </c>
      <c r="N263" s="69">
        <v>0.3301</v>
      </c>
      <c r="O263" s="69">
        <v>3.2530000000000001</v>
      </c>
      <c r="P263" s="44">
        <f t="shared" si="8"/>
        <v>101.38239999999998</v>
      </c>
    </row>
    <row r="264" spans="1:16" x14ac:dyDescent="0.3">
      <c r="A264" s="40" t="s">
        <v>554</v>
      </c>
      <c r="B264" s="76" t="s">
        <v>560</v>
      </c>
      <c r="C264" s="41" t="s">
        <v>555</v>
      </c>
      <c r="D264" s="69">
        <v>0.88570000000000004</v>
      </c>
      <c r="E264" s="69">
        <v>30.3108</v>
      </c>
      <c r="F264" s="69">
        <v>5.6300000000000003E-2</v>
      </c>
      <c r="G264" s="44">
        <v>13.2361</v>
      </c>
      <c r="H264" s="43">
        <v>34.152005218890949</v>
      </c>
      <c r="I264" s="44">
        <v>5.5971000000000002</v>
      </c>
      <c r="J264" s="44">
        <v>1.3599999999999999E-2</v>
      </c>
      <c r="K264" s="44">
        <v>0.63600000000000001</v>
      </c>
      <c r="L264" s="43">
        <v>10.491094781109057</v>
      </c>
      <c r="M264" s="44">
        <v>1.7654000000000001</v>
      </c>
      <c r="N264" s="69">
        <v>0.55610000000000004</v>
      </c>
      <c r="O264" s="69">
        <v>3.5165999999999999</v>
      </c>
      <c r="P264" s="44">
        <f t="shared" si="8"/>
        <v>101.21679999999999</v>
      </c>
    </row>
    <row r="265" spans="1:16" x14ac:dyDescent="0.3">
      <c r="A265" s="40" t="s">
        <v>554</v>
      </c>
      <c r="B265" s="76" t="s">
        <v>128</v>
      </c>
      <c r="C265" s="41" t="s">
        <v>555</v>
      </c>
      <c r="D265" s="69">
        <v>0.90490000000000004</v>
      </c>
      <c r="E265" s="69">
        <v>30.0578</v>
      </c>
      <c r="F265" s="69">
        <v>0.4365</v>
      </c>
      <c r="G265" s="44">
        <v>13.6229</v>
      </c>
      <c r="H265" s="43">
        <v>33.733625688903551</v>
      </c>
      <c r="I265" s="44">
        <v>6.3624000000000001</v>
      </c>
      <c r="J265" s="44">
        <v>6.7100000000000007E-2</v>
      </c>
      <c r="K265" s="44">
        <v>0.74160000000000004</v>
      </c>
      <c r="L265" s="43">
        <v>9.6267743110964545</v>
      </c>
      <c r="M265" s="44">
        <v>1.6221000000000001</v>
      </c>
      <c r="N265" s="69">
        <v>0.58740000000000003</v>
      </c>
      <c r="O265" s="69">
        <v>3.4552</v>
      </c>
      <c r="P265" s="44">
        <f t="shared" si="8"/>
        <v>101.21830000000001</v>
      </c>
    </row>
    <row r="266" spans="1:16" x14ac:dyDescent="0.3">
      <c r="A266" s="40" t="s">
        <v>554</v>
      </c>
      <c r="B266" s="76" t="s">
        <v>129</v>
      </c>
      <c r="C266" s="41" t="s">
        <v>555</v>
      </c>
      <c r="D266" s="69">
        <v>0.72260000000000002</v>
      </c>
      <c r="E266" s="69">
        <v>29.726800000000001</v>
      </c>
      <c r="F266" s="69">
        <v>0.23980000000000001</v>
      </c>
      <c r="G266" s="44">
        <v>14.9411</v>
      </c>
      <c r="H266" s="43">
        <v>34.458229302078834</v>
      </c>
      <c r="I266" s="44">
        <v>5.5469999999999997</v>
      </c>
      <c r="J266" s="44">
        <v>6.1999999999999998E-3</v>
      </c>
      <c r="K266" s="44">
        <v>0.85109999999999997</v>
      </c>
      <c r="L266" s="43">
        <v>8.7368706979211694</v>
      </c>
      <c r="M266" s="44">
        <v>1.4892000000000001</v>
      </c>
      <c r="N266" s="69">
        <v>0.43719999999999998</v>
      </c>
      <c r="O266" s="69">
        <v>3.3874</v>
      </c>
      <c r="P266" s="44">
        <f t="shared" si="8"/>
        <v>100.54350000000001</v>
      </c>
    </row>
    <row r="267" spans="1:16" x14ac:dyDescent="0.3">
      <c r="A267" s="40" t="s">
        <v>554</v>
      </c>
      <c r="B267" s="76" t="s">
        <v>130</v>
      </c>
      <c r="C267" s="41" t="s">
        <v>555</v>
      </c>
      <c r="D267" s="69">
        <v>0.88870000000000005</v>
      </c>
      <c r="E267" s="69">
        <v>29.661100000000001</v>
      </c>
      <c r="F267" s="69">
        <v>0.34289999999999998</v>
      </c>
      <c r="G267" s="44">
        <v>12.9879</v>
      </c>
      <c r="H267" s="43">
        <v>33.651497136261341</v>
      </c>
      <c r="I267" s="44">
        <v>6.1134000000000004</v>
      </c>
      <c r="J267" s="44">
        <v>2.5899999999999999E-2</v>
      </c>
      <c r="K267" s="44">
        <v>0.69</v>
      </c>
      <c r="L267" s="43">
        <v>10.178202863738658</v>
      </c>
      <c r="M267" s="44">
        <v>1.7531000000000001</v>
      </c>
      <c r="N267" s="69">
        <v>0.62880000000000003</v>
      </c>
      <c r="O267" s="69">
        <v>3.5265</v>
      </c>
      <c r="P267" s="44">
        <f t="shared" si="8"/>
        <v>100.44799999999999</v>
      </c>
    </row>
    <row r="268" spans="1:16" x14ac:dyDescent="0.3">
      <c r="A268" s="40" t="s">
        <v>554</v>
      </c>
      <c r="B268" s="76" t="s">
        <v>561</v>
      </c>
      <c r="C268" s="41" t="s">
        <v>555</v>
      </c>
      <c r="D268" s="69">
        <v>0.66900000000000004</v>
      </c>
      <c r="E268" s="69">
        <v>30.4557</v>
      </c>
      <c r="F268" s="69">
        <v>0.1008</v>
      </c>
      <c r="G268" s="44">
        <v>15.726699999999999</v>
      </c>
      <c r="H268" s="43">
        <v>35.840865445446809</v>
      </c>
      <c r="I268" s="44">
        <v>5.4615999999999998</v>
      </c>
      <c r="J268" s="44">
        <v>0</v>
      </c>
      <c r="K268" s="44">
        <v>0.72809999999999997</v>
      </c>
      <c r="L268" s="43">
        <v>8.2416345545531868</v>
      </c>
      <c r="M268" s="44">
        <v>1.3693</v>
      </c>
      <c r="N268" s="69">
        <v>0.34</v>
      </c>
      <c r="O268" s="69">
        <v>3.2538999999999998</v>
      </c>
      <c r="P268" s="44">
        <f t="shared" si="8"/>
        <v>102.1876</v>
      </c>
    </row>
    <row r="269" spans="1:16" x14ac:dyDescent="0.3">
      <c r="A269" s="40" t="s">
        <v>554</v>
      </c>
      <c r="B269" s="76" t="s">
        <v>562</v>
      </c>
      <c r="C269" s="41" t="s">
        <v>555</v>
      </c>
      <c r="D269" s="69">
        <v>0.77939999999999998</v>
      </c>
      <c r="E269" s="69">
        <v>30.257999999999999</v>
      </c>
      <c r="F269" s="69">
        <v>0.1772</v>
      </c>
      <c r="G269" s="44">
        <v>15.049200000000001</v>
      </c>
      <c r="H269" s="43">
        <v>34.063409066077377</v>
      </c>
      <c r="I269" s="44">
        <v>5.8693</v>
      </c>
      <c r="J269" s="44">
        <v>0</v>
      </c>
      <c r="K269" s="44">
        <v>0.84130000000000005</v>
      </c>
      <c r="L269" s="43">
        <v>8.9121909339226217</v>
      </c>
      <c r="M269" s="44">
        <v>1.4557</v>
      </c>
      <c r="N269" s="69">
        <v>0.32429999999999998</v>
      </c>
      <c r="O269" s="69">
        <v>3.3570000000000002</v>
      </c>
      <c r="P269" s="44">
        <f t="shared" si="8"/>
        <v>101.08699999999997</v>
      </c>
    </row>
    <row r="270" spans="1:16" x14ac:dyDescent="0.3">
      <c r="A270" s="40" t="s">
        <v>554</v>
      </c>
      <c r="B270" s="76" t="s">
        <v>563</v>
      </c>
      <c r="C270" s="41" t="s">
        <v>555</v>
      </c>
      <c r="D270" s="69">
        <v>0.64459999999999995</v>
      </c>
      <c r="E270" s="69">
        <v>30.0623</v>
      </c>
      <c r="F270" s="69">
        <v>0</v>
      </c>
      <c r="G270" s="44">
        <v>14.1111</v>
      </c>
      <c r="H270" s="43">
        <v>35.144985905353366</v>
      </c>
      <c r="I270" s="44">
        <v>4.2797999999999998</v>
      </c>
      <c r="J270" s="44">
        <v>0</v>
      </c>
      <c r="K270" s="44">
        <v>0.58699999999999997</v>
      </c>
      <c r="L270" s="43">
        <v>10.485414094646631</v>
      </c>
      <c r="M270" s="44">
        <v>1.6389</v>
      </c>
      <c r="N270" s="69">
        <v>0.41589999999999999</v>
      </c>
      <c r="O270" s="69">
        <v>3.6265999999999998</v>
      </c>
      <c r="P270" s="44">
        <f t="shared" si="8"/>
        <v>100.99659999999999</v>
      </c>
    </row>
    <row r="271" spans="1:16" x14ac:dyDescent="0.3">
      <c r="A271" s="40" t="s">
        <v>554</v>
      </c>
      <c r="B271" s="76" t="s">
        <v>564</v>
      </c>
      <c r="C271" s="41" t="s">
        <v>555</v>
      </c>
      <c r="D271" s="69">
        <v>0.77569999999999995</v>
      </c>
      <c r="E271" s="69">
        <v>29.8005</v>
      </c>
      <c r="F271" s="69">
        <v>3.7100000000000001E-2</v>
      </c>
      <c r="G271" s="44">
        <v>13.5535</v>
      </c>
      <c r="H271" s="43">
        <v>34.562429895559958</v>
      </c>
      <c r="I271" s="44">
        <v>4.7247000000000003</v>
      </c>
      <c r="J271" s="44">
        <v>1.23E-2</v>
      </c>
      <c r="K271" s="44">
        <v>0.53849999999999998</v>
      </c>
      <c r="L271" s="43">
        <v>10.467570104440039</v>
      </c>
      <c r="M271" s="44">
        <v>1.7758</v>
      </c>
      <c r="N271" s="69">
        <v>0.4148</v>
      </c>
      <c r="O271" s="69">
        <v>3.6156999999999999</v>
      </c>
      <c r="P271" s="44">
        <f t="shared" si="8"/>
        <v>100.2786</v>
      </c>
    </row>
    <row r="272" spans="1:16" x14ac:dyDescent="0.3">
      <c r="A272" s="40" t="s">
        <v>554</v>
      </c>
      <c r="B272" s="76" t="s">
        <v>565</v>
      </c>
      <c r="C272" s="41" t="s">
        <v>555</v>
      </c>
      <c r="D272" s="69">
        <v>0.66930000000000001</v>
      </c>
      <c r="E272" s="69">
        <v>28.226500000000001</v>
      </c>
      <c r="F272" s="69">
        <v>0.53859999999999997</v>
      </c>
      <c r="G272" s="44">
        <v>12.938000000000001</v>
      </c>
      <c r="H272" s="43">
        <v>33.059702752626848</v>
      </c>
      <c r="I272" s="44">
        <v>7.7731000000000003</v>
      </c>
      <c r="J272" s="44">
        <v>0</v>
      </c>
      <c r="K272" s="44">
        <v>1.3438000000000001</v>
      </c>
      <c r="L272" s="43">
        <v>9.5703972473731529</v>
      </c>
      <c r="M272" s="44">
        <v>1.5631999999999999</v>
      </c>
      <c r="N272" s="69">
        <v>0.41099999999999998</v>
      </c>
      <c r="O272" s="69">
        <v>3.3845000000000001</v>
      </c>
      <c r="P272" s="44">
        <f t="shared" si="8"/>
        <v>99.478099999999998</v>
      </c>
    </row>
    <row r="273" spans="1:16" x14ac:dyDescent="0.3">
      <c r="A273" s="40"/>
      <c r="B273" s="41"/>
      <c r="C273" s="41"/>
      <c r="D273" s="42"/>
      <c r="E273" s="42"/>
      <c r="F273" s="42"/>
      <c r="G273" s="42"/>
      <c r="H273" s="43"/>
      <c r="I273" s="42"/>
      <c r="J273" s="42"/>
      <c r="K273" s="42"/>
      <c r="L273" s="43"/>
      <c r="M273" s="42"/>
      <c r="N273" s="42"/>
      <c r="O273" s="42"/>
      <c r="P273" s="44"/>
    </row>
    <row r="274" spans="1:16" x14ac:dyDescent="0.3">
      <c r="A274" s="40" t="s">
        <v>132</v>
      </c>
      <c r="B274" s="45" t="s">
        <v>79</v>
      </c>
      <c r="C274" s="45" t="s">
        <v>465</v>
      </c>
      <c r="D274" s="46">
        <v>1.3759999999999999</v>
      </c>
      <c r="E274" s="46">
        <v>31.150600000000001</v>
      </c>
      <c r="F274" s="46">
        <v>1.8050999999999999</v>
      </c>
      <c r="G274" s="46">
        <v>10.8504</v>
      </c>
      <c r="H274" s="43">
        <v>27.741397784644086</v>
      </c>
      <c r="I274" s="46">
        <v>5.9063999999999997</v>
      </c>
      <c r="J274" s="46">
        <v>0.52300000000000002</v>
      </c>
      <c r="K274" s="46">
        <v>0.37840000000000001</v>
      </c>
      <c r="L274" s="43">
        <v>11.87710221535591</v>
      </c>
      <c r="M274" s="46">
        <v>3.0638999999999998</v>
      </c>
      <c r="N274" s="46">
        <v>1.7617</v>
      </c>
      <c r="O274" s="46">
        <v>4.0175000000000001</v>
      </c>
      <c r="P274" s="44">
        <f t="shared" ref="P274:P303" si="9">SUM(D274:O274)</f>
        <v>100.45150000000001</v>
      </c>
    </row>
    <row r="275" spans="1:16" x14ac:dyDescent="0.3">
      <c r="A275" s="40" t="s">
        <v>132</v>
      </c>
      <c r="B275" s="45" t="s">
        <v>80</v>
      </c>
      <c r="C275" s="45" t="s">
        <v>465</v>
      </c>
      <c r="D275" s="46">
        <v>0.93030000000000002</v>
      </c>
      <c r="E275" s="46">
        <v>31.670300000000001</v>
      </c>
      <c r="F275" s="46">
        <v>1.9192</v>
      </c>
      <c r="G275" s="46">
        <v>12.053000000000001</v>
      </c>
      <c r="H275" s="43">
        <v>29.687015704405731</v>
      </c>
      <c r="I275" s="46">
        <v>4.0282999999999998</v>
      </c>
      <c r="J275" s="46">
        <v>0.26229999999999998</v>
      </c>
      <c r="K275" s="46">
        <v>0.27760000000000001</v>
      </c>
      <c r="L275" s="43">
        <v>11.723584295594272</v>
      </c>
      <c r="M275" s="46">
        <v>2.5398000000000001</v>
      </c>
      <c r="N275" s="46">
        <v>1.6256999999999999</v>
      </c>
      <c r="O275" s="46">
        <v>4.2392000000000003</v>
      </c>
      <c r="P275" s="44">
        <f t="shared" si="9"/>
        <v>100.9563</v>
      </c>
    </row>
    <row r="276" spans="1:16" x14ac:dyDescent="0.3">
      <c r="A276" s="40" t="s">
        <v>132</v>
      </c>
      <c r="B276" s="45" t="s">
        <v>101</v>
      </c>
      <c r="C276" s="45" t="s">
        <v>465</v>
      </c>
      <c r="D276" s="46">
        <v>0.67759999999999998</v>
      </c>
      <c r="E276" s="46">
        <v>31.736999999999998</v>
      </c>
      <c r="F276" s="46">
        <v>3.6509</v>
      </c>
      <c r="G276" s="46">
        <v>11.727600000000001</v>
      </c>
      <c r="H276" s="43">
        <v>29.300725293014114</v>
      </c>
      <c r="I276" s="46">
        <v>2.2090999999999998</v>
      </c>
      <c r="J276" s="46">
        <v>0.38229999999999997</v>
      </c>
      <c r="K276" s="46">
        <v>0.28589999999999999</v>
      </c>
      <c r="L276" s="43">
        <v>11.799074706985888</v>
      </c>
      <c r="M276" s="46">
        <v>2.6078999999999999</v>
      </c>
      <c r="N276" s="46">
        <v>2.0621</v>
      </c>
      <c r="O276" s="46">
        <v>4.2393999999999998</v>
      </c>
      <c r="P276" s="44">
        <f t="shared" si="9"/>
        <v>100.67960000000002</v>
      </c>
    </row>
    <row r="277" spans="1:16" x14ac:dyDescent="0.3">
      <c r="A277" s="40" t="s">
        <v>132</v>
      </c>
      <c r="B277" s="45" t="s">
        <v>102</v>
      </c>
      <c r="C277" s="45" t="s">
        <v>465</v>
      </c>
      <c r="D277" s="46">
        <v>0.94199999999999995</v>
      </c>
      <c r="E277" s="46">
        <v>31.348600000000001</v>
      </c>
      <c r="F277" s="46">
        <v>2.1671</v>
      </c>
      <c r="G277" s="46">
        <v>10.7539</v>
      </c>
      <c r="H277" s="43">
        <v>28.80191241886024</v>
      </c>
      <c r="I277" s="46">
        <v>4.1318000000000001</v>
      </c>
      <c r="J277" s="46">
        <v>0.1462</v>
      </c>
      <c r="K277" s="46">
        <v>0.36709999999999998</v>
      </c>
      <c r="L277" s="43">
        <v>12.36648758113976</v>
      </c>
      <c r="M277" s="46">
        <v>3.0375999999999999</v>
      </c>
      <c r="N277" s="46">
        <v>1.9489000000000001</v>
      </c>
      <c r="O277" s="46">
        <v>4.2361000000000004</v>
      </c>
      <c r="P277" s="44">
        <f t="shared" si="9"/>
        <v>100.24769999999998</v>
      </c>
    </row>
    <row r="278" spans="1:16" x14ac:dyDescent="0.3">
      <c r="A278" s="40" t="s">
        <v>132</v>
      </c>
      <c r="B278" s="45" t="s">
        <v>133</v>
      </c>
      <c r="C278" s="45" t="s">
        <v>465</v>
      </c>
      <c r="D278" s="46">
        <v>0.4143</v>
      </c>
      <c r="E278" s="46">
        <v>31.6081</v>
      </c>
      <c r="F278" s="46">
        <v>3.5674000000000001</v>
      </c>
      <c r="G278" s="46">
        <v>12.029400000000001</v>
      </c>
      <c r="H278" s="43">
        <v>30.034938035477552</v>
      </c>
      <c r="I278" s="46">
        <v>0.88700000000000001</v>
      </c>
      <c r="J278" s="46">
        <v>0.2344</v>
      </c>
      <c r="K278" s="46">
        <v>0.21709999999999999</v>
      </c>
      <c r="L278" s="43">
        <v>12.320961964522454</v>
      </c>
      <c r="M278" s="46">
        <v>2.6808000000000001</v>
      </c>
      <c r="N278" s="46">
        <v>1.9931000000000001</v>
      </c>
      <c r="O278" s="46">
        <v>4.3266</v>
      </c>
      <c r="P278" s="44">
        <f t="shared" si="9"/>
        <v>100.31410000000001</v>
      </c>
    </row>
    <row r="279" spans="1:16" x14ac:dyDescent="0.3">
      <c r="A279" s="40" t="s">
        <v>132</v>
      </c>
      <c r="B279" s="45" t="s">
        <v>63</v>
      </c>
      <c r="C279" s="45" t="s">
        <v>477</v>
      </c>
      <c r="D279" s="46">
        <v>0.65310000000000001</v>
      </c>
      <c r="E279" s="46">
        <v>31.303599999999999</v>
      </c>
      <c r="F279" s="46">
        <v>1.9089</v>
      </c>
      <c r="G279" s="46">
        <v>11.9518</v>
      </c>
      <c r="H279" s="43">
        <v>30.612827269758569</v>
      </c>
      <c r="I279" s="46">
        <v>3.6654</v>
      </c>
      <c r="J279" s="46">
        <v>0.1048</v>
      </c>
      <c r="K279" s="46">
        <v>0.46510000000000001</v>
      </c>
      <c r="L279" s="43">
        <v>11.946172730241436</v>
      </c>
      <c r="M279" s="46">
        <v>2.5488</v>
      </c>
      <c r="N279" s="46">
        <v>1.696</v>
      </c>
      <c r="O279" s="46">
        <v>4.2622999999999998</v>
      </c>
      <c r="P279" s="44">
        <f t="shared" si="9"/>
        <v>101.11880000000001</v>
      </c>
    </row>
    <row r="280" spans="1:16" x14ac:dyDescent="0.3">
      <c r="A280" s="40" t="s">
        <v>132</v>
      </c>
      <c r="B280" s="45" t="s">
        <v>64</v>
      </c>
      <c r="C280" s="45" t="s">
        <v>477</v>
      </c>
      <c r="D280" s="46">
        <v>0.98950000000000005</v>
      </c>
      <c r="E280" s="46">
        <v>31.528199999999998</v>
      </c>
      <c r="F280" s="46">
        <v>1.4177</v>
      </c>
      <c r="G280" s="46">
        <v>12.435600000000001</v>
      </c>
      <c r="H280" s="43">
        <v>30.006836049593556</v>
      </c>
      <c r="I280" s="46">
        <v>4.6780999999999997</v>
      </c>
      <c r="J280" s="46">
        <v>0.45079999999999998</v>
      </c>
      <c r="K280" s="46">
        <v>0.38650000000000001</v>
      </c>
      <c r="L280" s="43">
        <v>11.277463950406446</v>
      </c>
      <c r="M280" s="46">
        <v>2.4912999999999998</v>
      </c>
      <c r="N280" s="46">
        <v>1.4726999999999999</v>
      </c>
      <c r="O280" s="46">
        <v>4.1786000000000003</v>
      </c>
      <c r="P280" s="44">
        <f t="shared" si="9"/>
        <v>101.3133</v>
      </c>
    </row>
    <row r="281" spans="1:16" x14ac:dyDescent="0.3">
      <c r="A281" s="40" t="s">
        <v>132</v>
      </c>
      <c r="B281" s="45" t="s">
        <v>61</v>
      </c>
      <c r="C281" s="45" t="s">
        <v>477</v>
      </c>
      <c r="D281" s="46">
        <v>0.90029999999999999</v>
      </c>
      <c r="E281" s="46">
        <v>31.160299999999999</v>
      </c>
      <c r="F281" s="46">
        <v>1.1779999999999999</v>
      </c>
      <c r="G281" s="46">
        <v>12.402799999999999</v>
      </c>
      <c r="H281" s="43">
        <v>30.172029987194843</v>
      </c>
      <c r="I281" s="46">
        <v>5.1475</v>
      </c>
      <c r="J281" s="46">
        <v>4.53E-2</v>
      </c>
      <c r="K281" s="46">
        <v>0.88759999999999994</v>
      </c>
      <c r="L281" s="43">
        <v>11.80367001280516</v>
      </c>
      <c r="M281" s="46">
        <v>2.2193999999999998</v>
      </c>
      <c r="N281" s="46">
        <v>1.1074999999999999</v>
      </c>
      <c r="O281" s="46">
        <v>4.2361000000000004</v>
      </c>
      <c r="P281" s="44">
        <f t="shared" si="9"/>
        <v>101.26049999999998</v>
      </c>
    </row>
    <row r="282" spans="1:16" x14ac:dyDescent="0.3">
      <c r="A282" s="40" t="s">
        <v>132</v>
      </c>
      <c r="B282" s="45" t="s">
        <v>65</v>
      </c>
      <c r="C282" s="45" t="s">
        <v>566</v>
      </c>
      <c r="D282" s="46">
        <v>0.90329999999999999</v>
      </c>
      <c r="E282" s="46">
        <v>31.560300000000002</v>
      </c>
      <c r="F282" s="46">
        <v>2.2730000000000001</v>
      </c>
      <c r="G282" s="46">
        <v>11.942</v>
      </c>
      <c r="H282" s="43">
        <v>29.336019006106667</v>
      </c>
      <c r="I282" s="46">
        <v>4.2134</v>
      </c>
      <c r="J282" s="46">
        <v>0.20180000000000001</v>
      </c>
      <c r="K282" s="46">
        <v>0.30620000000000003</v>
      </c>
      <c r="L282" s="43">
        <v>12.31438099389333</v>
      </c>
      <c r="M282" s="46">
        <v>2.3452999999999999</v>
      </c>
      <c r="N282" s="46">
        <v>1.6075999999999999</v>
      </c>
      <c r="O282" s="46">
        <v>4.2965</v>
      </c>
      <c r="P282" s="44">
        <f t="shared" si="9"/>
        <v>101.29980000000002</v>
      </c>
    </row>
    <row r="283" spans="1:16" x14ac:dyDescent="0.3">
      <c r="A283" s="40" t="s">
        <v>132</v>
      </c>
      <c r="B283" s="45" t="s">
        <v>93</v>
      </c>
      <c r="C283" s="45" t="s">
        <v>465</v>
      </c>
      <c r="D283" s="46">
        <v>0.99390000000000001</v>
      </c>
      <c r="E283" s="46">
        <v>31.670300000000001</v>
      </c>
      <c r="F283" s="46">
        <v>2.1665000000000001</v>
      </c>
      <c r="G283" s="46">
        <v>12.4046</v>
      </c>
      <c r="H283" s="43">
        <v>30.114657156290935</v>
      </c>
      <c r="I283" s="46">
        <v>3.3891</v>
      </c>
      <c r="J283" s="46">
        <v>0.33389999999999997</v>
      </c>
      <c r="K283" s="46">
        <v>0.26479999999999998</v>
      </c>
      <c r="L283" s="43">
        <v>11.499342843709062</v>
      </c>
      <c r="M283" s="46">
        <v>2.3610000000000002</v>
      </c>
      <c r="N283" s="46">
        <v>1.5239</v>
      </c>
      <c r="O283" s="46">
        <v>4.2218999999999998</v>
      </c>
      <c r="P283" s="44">
        <f t="shared" si="9"/>
        <v>100.9439</v>
      </c>
    </row>
    <row r="284" spans="1:16" x14ac:dyDescent="0.3">
      <c r="A284" s="40" t="s">
        <v>132</v>
      </c>
      <c r="B284" s="45" t="s">
        <v>94</v>
      </c>
      <c r="C284" s="45" t="s">
        <v>465</v>
      </c>
      <c r="D284" s="46">
        <v>0.85980000000000001</v>
      </c>
      <c r="E284" s="46">
        <v>31.654399999999999</v>
      </c>
      <c r="F284" s="46">
        <v>2.1141000000000001</v>
      </c>
      <c r="G284" s="46">
        <v>12.5253</v>
      </c>
      <c r="H284" s="43">
        <v>30.328499762308528</v>
      </c>
      <c r="I284" s="46">
        <v>3.7248999999999999</v>
      </c>
      <c r="J284" s="46">
        <v>0.2341</v>
      </c>
      <c r="K284" s="46">
        <v>0.26719999999999999</v>
      </c>
      <c r="L284" s="43">
        <v>11.453700237691468</v>
      </c>
      <c r="M284" s="46">
        <v>2.2961</v>
      </c>
      <c r="N284" s="46">
        <v>1.4896</v>
      </c>
      <c r="O284" s="46">
        <v>4.2507000000000001</v>
      </c>
      <c r="P284" s="44">
        <f t="shared" si="9"/>
        <v>101.19839999999999</v>
      </c>
    </row>
    <row r="285" spans="1:16" x14ac:dyDescent="0.3">
      <c r="A285" s="40" t="s">
        <v>132</v>
      </c>
      <c r="B285" s="45" t="s">
        <v>73</v>
      </c>
      <c r="C285" s="45" t="s">
        <v>465</v>
      </c>
      <c r="D285" s="46">
        <v>2.5143</v>
      </c>
      <c r="E285" s="46">
        <v>32.749099999999999</v>
      </c>
      <c r="F285" s="46">
        <v>2.0746000000000002</v>
      </c>
      <c r="G285" s="46">
        <v>11.3056</v>
      </c>
      <c r="H285" s="43">
        <v>27.293440834242695</v>
      </c>
      <c r="I285" s="46">
        <v>4.6540999999999997</v>
      </c>
      <c r="J285" s="46">
        <v>0.40410000000000001</v>
      </c>
      <c r="K285" s="46">
        <v>1.3090999999999999</v>
      </c>
      <c r="L285" s="43">
        <v>10.56265916575731</v>
      </c>
      <c r="M285" s="46">
        <v>2.2669999999999999</v>
      </c>
      <c r="N285" s="46">
        <v>1.4354</v>
      </c>
      <c r="O285" s="46">
        <v>3.8285999999999998</v>
      </c>
      <c r="P285" s="44">
        <f t="shared" si="9"/>
        <v>100.39799999999998</v>
      </c>
    </row>
    <row r="286" spans="1:16" x14ac:dyDescent="0.3">
      <c r="A286" s="40" t="s">
        <v>132</v>
      </c>
      <c r="B286" s="45" t="s">
        <v>74</v>
      </c>
      <c r="C286" s="45" t="s">
        <v>465</v>
      </c>
      <c r="D286" s="46">
        <v>1.2131000000000001</v>
      </c>
      <c r="E286" s="46">
        <v>31.392499999999998</v>
      </c>
      <c r="F286" s="46">
        <v>2.2467000000000001</v>
      </c>
      <c r="G286" s="46">
        <v>11.6835</v>
      </c>
      <c r="H286" s="43">
        <v>28.260557091756379</v>
      </c>
      <c r="I286" s="46">
        <v>6.2382999999999997</v>
      </c>
      <c r="J286" s="46">
        <v>0.18529999999999999</v>
      </c>
      <c r="K286" s="46">
        <v>0.49340000000000001</v>
      </c>
      <c r="L286" s="43">
        <v>10.970242908243616</v>
      </c>
      <c r="M286" s="46">
        <v>2.1873</v>
      </c>
      <c r="N286" s="46">
        <v>1.5437000000000001</v>
      </c>
      <c r="O286" s="46">
        <v>3.9056999999999999</v>
      </c>
      <c r="P286" s="44">
        <f t="shared" si="9"/>
        <v>100.32029999999997</v>
      </c>
    </row>
    <row r="287" spans="1:16" x14ac:dyDescent="0.3">
      <c r="A287" s="40" t="s">
        <v>132</v>
      </c>
      <c r="B287" s="45" t="s">
        <v>83</v>
      </c>
      <c r="C287" s="45" t="s">
        <v>418</v>
      </c>
      <c r="D287" s="46">
        <v>0.1142</v>
      </c>
      <c r="E287" s="46">
        <v>31.4727</v>
      </c>
      <c r="F287" s="46">
        <v>0.3024</v>
      </c>
      <c r="G287" s="46">
        <v>13.479100000000001</v>
      </c>
      <c r="H287" s="43">
        <v>33.158370024441773</v>
      </c>
      <c r="I287" s="46">
        <v>1.6278999999999999</v>
      </c>
      <c r="J287" s="46">
        <v>1.3299999999999999E-2</v>
      </c>
      <c r="K287" s="46">
        <v>0.62370000000000003</v>
      </c>
      <c r="L287" s="43">
        <v>12.50262997555822</v>
      </c>
      <c r="M287" s="46">
        <v>2.6076000000000001</v>
      </c>
      <c r="N287" s="46">
        <v>1.1568000000000001</v>
      </c>
      <c r="O287" s="46">
        <v>4.6151</v>
      </c>
      <c r="P287" s="44">
        <f t="shared" si="9"/>
        <v>101.6738</v>
      </c>
    </row>
    <row r="288" spans="1:16" x14ac:dyDescent="0.3">
      <c r="A288" s="40" t="s">
        <v>132</v>
      </c>
      <c r="B288" s="45" t="s">
        <v>68</v>
      </c>
      <c r="C288" s="45" t="s">
        <v>418</v>
      </c>
      <c r="D288" s="46">
        <v>0.86560000000000004</v>
      </c>
      <c r="E288" s="46">
        <v>30.9453</v>
      </c>
      <c r="F288" s="46">
        <v>1.9771000000000001</v>
      </c>
      <c r="G288" s="46">
        <v>11.7333</v>
      </c>
      <c r="H288" s="43">
        <v>29.027086504440991</v>
      </c>
      <c r="I288" s="46">
        <v>6.0690999999999997</v>
      </c>
      <c r="J288" s="46">
        <v>6.3299999999999995E-2</v>
      </c>
      <c r="K288" s="46">
        <v>0.84319999999999995</v>
      </c>
      <c r="L288" s="43">
        <v>11.412913495559007</v>
      </c>
      <c r="M288" s="46">
        <v>2.3809999999999998</v>
      </c>
      <c r="N288" s="46">
        <v>1.5891999999999999</v>
      </c>
      <c r="O288" s="46">
        <v>4.1806000000000001</v>
      </c>
      <c r="P288" s="44">
        <f t="shared" si="9"/>
        <v>101.0877</v>
      </c>
    </row>
    <row r="289" spans="1:16" x14ac:dyDescent="0.3">
      <c r="A289" s="40" t="s">
        <v>132</v>
      </c>
      <c r="B289" s="45" t="s">
        <v>86</v>
      </c>
      <c r="C289" s="45" t="s">
        <v>477</v>
      </c>
      <c r="D289" s="46">
        <v>2.5655000000000001</v>
      </c>
      <c r="E289" s="46">
        <v>31.153300000000002</v>
      </c>
      <c r="F289" s="46">
        <v>0.40439999999999998</v>
      </c>
      <c r="G289" s="46">
        <v>13.3759</v>
      </c>
      <c r="H289" s="43">
        <v>30.856351858422364</v>
      </c>
      <c r="I289" s="46">
        <v>4.3944000000000001</v>
      </c>
      <c r="J289" s="46">
        <v>0.17069999999999999</v>
      </c>
      <c r="K289" s="46">
        <v>0.66349999999999998</v>
      </c>
      <c r="L289" s="43">
        <v>10.856848141577636</v>
      </c>
      <c r="M289" s="46">
        <v>1.8435999999999999</v>
      </c>
      <c r="N289" s="46">
        <v>0.80359999999999998</v>
      </c>
      <c r="O289" s="46">
        <v>4.1371000000000002</v>
      </c>
      <c r="P289" s="44">
        <f t="shared" si="9"/>
        <v>101.2252</v>
      </c>
    </row>
    <row r="290" spans="1:16" x14ac:dyDescent="0.3">
      <c r="A290" s="40"/>
      <c r="B290" s="45"/>
      <c r="C290" s="45"/>
      <c r="D290" s="46"/>
      <c r="E290" s="46"/>
      <c r="F290" s="46"/>
      <c r="G290" s="46"/>
      <c r="H290" s="43"/>
      <c r="I290" s="46"/>
      <c r="J290" s="46"/>
      <c r="K290" s="46"/>
      <c r="L290" s="43"/>
      <c r="M290" s="46"/>
      <c r="N290" s="46"/>
      <c r="O290" s="46"/>
      <c r="P290" s="44"/>
    </row>
    <row r="291" spans="1:16" x14ac:dyDescent="0.3">
      <c r="A291" s="40" t="s">
        <v>134</v>
      </c>
      <c r="B291" s="41" t="s">
        <v>61</v>
      </c>
      <c r="C291" s="41" t="s">
        <v>418</v>
      </c>
      <c r="D291" s="46">
        <v>0.6472</v>
      </c>
      <c r="E291" s="46">
        <v>31.7224</v>
      </c>
      <c r="F291" s="46">
        <v>0.85950000000000004</v>
      </c>
      <c r="G291" s="46">
        <v>14.0717</v>
      </c>
      <c r="H291" s="43">
        <v>32.144053992420133</v>
      </c>
      <c r="I291" s="46">
        <v>4.0212000000000003</v>
      </c>
      <c r="J291" s="46">
        <v>7.6999999999999999E-2</v>
      </c>
      <c r="K291" s="46">
        <v>0.76419999999999999</v>
      </c>
      <c r="L291" s="43">
        <v>11.140646007579869</v>
      </c>
      <c r="M291" s="46">
        <v>1.6798999999999999</v>
      </c>
      <c r="N291" s="46">
        <v>0.80649999999999999</v>
      </c>
      <c r="O291" s="46">
        <v>4.4161000000000001</v>
      </c>
      <c r="P291" s="44">
        <f t="shared" si="9"/>
        <v>102.35039999999999</v>
      </c>
    </row>
    <row r="292" spans="1:16" x14ac:dyDescent="0.3">
      <c r="A292" s="40" t="s">
        <v>134</v>
      </c>
      <c r="B292" s="41" t="s">
        <v>65</v>
      </c>
      <c r="C292" s="41" t="s">
        <v>477</v>
      </c>
      <c r="D292" s="46">
        <v>0.97619999999999996</v>
      </c>
      <c r="E292" s="46">
        <v>31.8033</v>
      </c>
      <c r="F292" s="46">
        <v>2.1459999999999999</v>
      </c>
      <c r="G292" s="46">
        <v>11.4512</v>
      </c>
      <c r="H292" s="43">
        <v>29.299635910658935</v>
      </c>
      <c r="I292" s="46">
        <v>3.8759999999999999</v>
      </c>
      <c r="J292" s="46">
        <v>0.21840000000000001</v>
      </c>
      <c r="K292" s="46">
        <v>0.26469999999999999</v>
      </c>
      <c r="L292" s="43">
        <v>12.302164089341071</v>
      </c>
      <c r="M292" s="46">
        <v>2.6448999999999998</v>
      </c>
      <c r="N292" s="46">
        <v>1.6380999999999999</v>
      </c>
      <c r="O292" s="46">
        <v>4.2858000000000001</v>
      </c>
      <c r="P292" s="44">
        <f t="shared" si="9"/>
        <v>100.9064</v>
      </c>
    </row>
    <row r="293" spans="1:16" x14ac:dyDescent="0.3">
      <c r="A293" s="40" t="s">
        <v>134</v>
      </c>
      <c r="B293" s="41" t="s">
        <v>93</v>
      </c>
      <c r="C293" s="41" t="s">
        <v>418</v>
      </c>
      <c r="D293" s="42">
        <v>0.8357</v>
      </c>
      <c r="E293" s="42">
        <v>31.350100000000001</v>
      </c>
      <c r="F293" s="42">
        <v>0.78320000000000001</v>
      </c>
      <c r="G293" s="42">
        <v>14.456899999999999</v>
      </c>
      <c r="H293" s="43">
        <v>30.560821852322889</v>
      </c>
      <c r="I293" s="42">
        <v>3.9962</v>
      </c>
      <c r="J293" s="42">
        <v>0.1109</v>
      </c>
      <c r="K293" s="42">
        <v>0.3498</v>
      </c>
      <c r="L293" s="43">
        <v>12.405578147677112</v>
      </c>
      <c r="M293" s="42">
        <v>1.9604999999999999</v>
      </c>
      <c r="N293" s="42">
        <v>0.98650000000000004</v>
      </c>
      <c r="O293" s="42">
        <v>5.0979999999999999</v>
      </c>
      <c r="P293" s="44">
        <f t="shared" si="9"/>
        <v>102.8942</v>
      </c>
    </row>
    <row r="294" spans="1:16" x14ac:dyDescent="0.3">
      <c r="A294" s="40" t="s">
        <v>134</v>
      </c>
      <c r="B294" s="41" t="s">
        <v>94</v>
      </c>
      <c r="C294" s="41" t="s">
        <v>418</v>
      </c>
      <c r="D294" s="42">
        <v>0.96840000000000004</v>
      </c>
      <c r="E294" s="42">
        <v>31.715299999999999</v>
      </c>
      <c r="F294" s="42">
        <v>2.2823000000000002</v>
      </c>
      <c r="G294" s="42">
        <v>13.6518</v>
      </c>
      <c r="H294" s="43">
        <v>29.173852582820231</v>
      </c>
      <c r="I294" s="42">
        <v>4.1520999999999999</v>
      </c>
      <c r="J294" s="42">
        <v>0.1464</v>
      </c>
      <c r="K294" s="42">
        <v>0.2833</v>
      </c>
      <c r="L294" s="43">
        <v>11.59764741717977</v>
      </c>
      <c r="M294" s="42">
        <v>2.0659999999999998</v>
      </c>
      <c r="N294" s="42">
        <v>1.3522000000000001</v>
      </c>
      <c r="O294" s="42">
        <v>4.8392999999999997</v>
      </c>
      <c r="P294" s="44">
        <f t="shared" si="9"/>
        <v>102.2286</v>
      </c>
    </row>
    <row r="295" spans="1:16" x14ac:dyDescent="0.3">
      <c r="A295" s="40" t="s">
        <v>134</v>
      </c>
      <c r="B295" s="41" t="s">
        <v>92</v>
      </c>
      <c r="C295" s="41" t="s">
        <v>418</v>
      </c>
      <c r="D295" s="42">
        <v>1.0512999999999999</v>
      </c>
      <c r="E295" s="42">
        <v>30.680900000000001</v>
      </c>
      <c r="F295" s="42">
        <v>1.7397</v>
      </c>
      <c r="G295" s="42">
        <v>13.4024</v>
      </c>
      <c r="H295" s="43">
        <v>28.738030906639075</v>
      </c>
      <c r="I295" s="42">
        <v>4.5514999999999999</v>
      </c>
      <c r="J295" s="42">
        <v>0.25469999999999998</v>
      </c>
      <c r="K295" s="42">
        <v>0.41139999999999999</v>
      </c>
      <c r="L295" s="43">
        <v>11.883769093360927</v>
      </c>
      <c r="M295" s="42">
        <v>2.2126999999999999</v>
      </c>
      <c r="N295" s="42">
        <v>1.4572000000000001</v>
      </c>
      <c r="O295" s="42">
        <v>4.8879000000000001</v>
      </c>
      <c r="P295" s="44">
        <f t="shared" si="9"/>
        <v>101.2715</v>
      </c>
    </row>
    <row r="296" spans="1:16" x14ac:dyDescent="0.3">
      <c r="A296" s="40" t="s">
        <v>134</v>
      </c>
      <c r="B296" s="41" t="s">
        <v>91</v>
      </c>
      <c r="C296" s="41" t="s">
        <v>567</v>
      </c>
      <c r="D296" s="46">
        <v>1.1414</v>
      </c>
      <c r="E296" s="46">
        <v>31.9421</v>
      </c>
      <c r="F296" s="46">
        <v>2.3618999999999999</v>
      </c>
      <c r="G296" s="46">
        <v>12.741400000000001</v>
      </c>
      <c r="H296" s="43">
        <v>30.226557794684989</v>
      </c>
      <c r="I296" s="46">
        <v>3.6492</v>
      </c>
      <c r="J296" s="46">
        <v>0.22420000000000001</v>
      </c>
      <c r="K296" s="46">
        <v>0.33700000000000002</v>
      </c>
      <c r="L296" s="43">
        <v>11.140342205315012</v>
      </c>
      <c r="M296" s="46">
        <v>2.0276000000000001</v>
      </c>
      <c r="N296" s="46">
        <v>1.4339</v>
      </c>
      <c r="O296" s="46">
        <v>4.1639999999999997</v>
      </c>
      <c r="P296" s="44">
        <f t="shared" si="9"/>
        <v>101.38959999999999</v>
      </c>
    </row>
    <row r="297" spans="1:16" x14ac:dyDescent="0.3">
      <c r="A297" s="40" t="s">
        <v>134</v>
      </c>
      <c r="B297" s="41" t="s">
        <v>76</v>
      </c>
      <c r="C297" s="41" t="s">
        <v>418</v>
      </c>
      <c r="D297" s="46">
        <v>1.0362</v>
      </c>
      <c r="E297" s="46">
        <v>30.914000000000001</v>
      </c>
      <c r="F297" s="46">
        <v>0.90990000000000004</v>
      </c>
      <c r="G297" s="46">
        <v>12.904400000000001</v>
      </c>
      <c r="H297" s="43">
        <v>31.103090799973813</v>
      </c>
      <c r="I297" s="46">
        <v>4.9873000000000003</v>
      </c>
      <c r="J297" s="46">
        <v>8.8300000000000003E-2</v>
      </c>
      <c r="K297" s="46">
        <v>0.42520000000000002</v>
      </c>
      <c r="L297" s="43">
        <v>11.455609200026187</v>
      </c>
      <c r="M297" s="46">
        <v>1.9180999999999999</v>
      </c>
      <c r="N297" s="46">
        <v>1.0510999999999999</v>
      </c>
      <c r="O297" s="46">
        <v>4.2906000000000004</v>
      </c>
      <c r="P297" s="44">
        <f t="shared" si="9"/>
        <v>101.08380000000001</v>
      </c>
    </row>
    <row r="298" spans="1:16" x14ac:dyDescent="0.3">
      <c r="A298" s="40" t="s">
        <v>134</v>
      </c>
      <c r="B298" s="41" t="s">
        <v>81</v>
      </c>
      <c r="C298" s="41" t="s">
        <v>414</v>
      </c>
      <c r="D298" s="42">
        <v>0.75219999999999998</v>
      </c>
      <c r="E298" s="42">
        <v>31.146999999999998</v>
      </c>
      <c r="F298" s="42">
        <v>1.9428000000000001</v>
      </c>
      <c r="G298" s="42">
        <v>13.690099999999999</v>
      </c>
      <c r="H298" s="43">
        <v>29.156071404645651</v>
      </c>
      <c r="I298" s="42">
        <v>4.4128999999999996</v>
      </c>
      <c r="J298" s="42">
        <v>0.29339999999999999</v>
      </c>
      <c r="K298" s="42">
        <v>0.53069999999999995</v>
      </c>
      <c r="L298" s="43">
        <v>11.799428595354351</v>
      </c>
      <c r="M298" s="42">
        <v>2.1581000000000001</v>
      </c>
      <c r="N298" s="42">
        <v>1.3595999999999999</v>
      </c>
      <c r="O298" s="42">
        <v>4.9249999999999998</v>
      </c>
      <c r="P298" s="44">
        <f t="shared" si="9"/>
        <v>102.16730000000001</v>
      </c>
    </row>
    <row r="299" spans="1:16" x14ac:dyDescent="0.3">
      <c r="A299" s="40" t="s">
        <v>134</v>
      </c>
      <c r="B299" s="41" t="s">
        <v>82</v>
      </c>
      <c r="C299" s="41" t="s">
        <v>414</v>
      </c>
      <c r="D299" s="46">
        <v>0.88929999999999998</v>
      </c>
      <c r="E299" s="46">
        <v>31.765499999999999</v>
      </c>
      <c r="F299" s="46">
        <v>2.8978999999999999</v>
      </c>
      <c r="G299" s="46">
        <v>12.154199999999999</v>
      </c>
      <c r="H299" s="43">
        <v>29.339040922227497</v>
      </c>
      <c r="I299" s="46">
        <v>4.3053999999999997</v>
      </c>
      <c r="J299" s="46">
        <v>0.191</v>
      </c>
      <c r="K299" s="46">
        <v>0.33119999999999999</v>
      </c>
      <c r="L299" s="43">
        <v>11.268259077772505</v>
      </c>
      <c r="M299" s="46">
        <v>2.1345999999999998</v>
      </c>
      <c r="N299" s="46">
        <v>1.5931</v>
      </c>
      <c r="O299" s="46">
        <v>4.1083999999999996</v>
      </c>
      <c r="P299" s="44">
        <f t="shared" si="9"/>
        <v>100.97790000000003</v>
      </c>
    </row>
    <row r="300" spans="1:16" x14ac:dyDescent="0.3">
      <c r="A300" s="40" t="s">
        <v>134</v>
      </c>
      <c r="B300" s="41" t="s">
        <v>69</v>
      </c>
      <c r="C300" s="41" t="s">
        <v>414</v>
      </c>
      <c r="D300" s="42">
        <v>0.85629999999999995</v>
      </c>
      <c r="E300" s="42">
        <v>31.1816</v>
      </c>
      <c r="F300" s="42">
        <v>2.1301999999999999</v>
      </c>
      <c r="G300" s="42">
        <v>14.0992</v>
      </c>
      <c r="H300" s="43">
        <v>29.197109753859337</v>
      </c>
      <c r="I300" s="42">
        <v>3.8414999999999999</v>
      </c>
      <c r="J300" s="42">
        <v>0.21440000000000001</v>
      </c>
      <c r="K300" s="42">
        <v>0.42409999999999998</v>
      </c>
      <c r="L300" s="43">
        <v>11.385390246140659</v>
      </c>
      <c r="M300" s="42">
        <v>2.0068000000000001</v>
      </c>
      <c r="N300" s="42">
        <v>1.4145000000000001</v>
      </c>
      <c r="O300" s="42">
        <v>4.9168000000000003</v>
      </c>
      <c r="P300" s="44">
        <f t="shared" si="9"/>
        <v>101.66789999999999</v>
      </c>
    </row>
    <row r="301" spans="1:16" x14ac:dyDescent="0.3">
      <c r="A301" s="40" t="s">
        <v>134</v>
      </c>
      <c r="B301" s="41" t="s">
        <v>70</v>
      </c>
      <c r="C301" s="41" t="s">
        <v>414</v>
      </c>
      <c r="D301" s="42">
        <v>0.91790000000000005</v>
      </c>
      <c r="E301" s="42">
        <v>31.216899999999999</v>
      </c>
      <c r="F301" s="42">
        <v>1.5177</v>
      </c>
      <c r="G301" s="42">
        <v>13.7417</v>
      </c>
      <c r="H301" s="43">
        <v>29.054383668274994</v>
      </c>
      <c r="I301" s="42">
        <v>4.2224000000000004</v>
      </c>
      <c r="J301" s="42">
        <v>0.14080000000000001</v>
      </c>
      <c r="K301" s="42">
        <v>0.28060000000000002</v>
      </c>
      <c r="L301" s="43">
        <v>12.212816331725008</v>
      </c>
      <c r="M301" s="42">
        <v>2.1978</v>
      </c>
      <c r="N301" s="42">
        <v>1.2222</v>
      </c>
      <c r="O301" s="42">
        <v>5.0260999999999996</v>
      </c>
      <c r="P301" s="44">
        <f t="shared" si="9"/>
        <v>101.75130000000001</v>
      </c>
    </row>
    <row r="302" spans="1:16" x14ac:dyDescent="0.3">
      <c r="A302" s="40" t="s">
        <v>134</v>
      </c>
      <c r="B302" s="41" t="s">
        <v>84</v>
      </c>
      <c r="C302" s="41" t="s">
        <v>566</v>
      </c>
      <c r="D302" s="42">
        <v>0.63539999999999996</v>
      </c>
      <c r="E302" s="42">
        <v>31.2606</v>
      </c>
      <c r="F302" s="42">
        <v>2.0177999999999998</v>
      </c>
      <c r="G302" s="42">
        <v>13.724500000000001</v>
      </c>
      <c r="H302" s="43">
        <v>29.171193397434635</v>
      </c>
      <c r="I302" s="42">
        <v>3.8517999999999999</v>
      </c>
      <c r="J302" s="42">
        <v>0.1527</v>
      </c>
      <c r="K302" s="42">
        <v>0.55710000000000004</v>
      </c>
      <c r="L302" s="43">
        <v>11.839506602565367</v>
      </c>
      <c r="M302" s="42">
        <v>2.1328</v>
      </c>
      <c r="N302" s="42">
        <v>1.5085</v>
      </c>
      <c r="O302" s="42">
        <v>4.9564000000000004</v>
      </c>
      <c r="P302" s="44">
        <f t="shared" si="9"/>
        <v>101.8083</v>
      </c>
    </row>
    <row r="303" spans="1:16" x14ac:dyDescent="0.3">
      <c r="A303" s="40" t="s">
        <v>134</v>
      </c>
      <c r="B303" s="41" t="s">
        <v>86</v>
      </c>
      <c r="C303" s="41" t="s">
        <v>414</v>
      </c>
      <c r="D303" s="42">
        <v>0.55520000000000003</v>
      </c>
      <c r="E303" s="42">
        <v>29.858899999999998</v>
      </c>
      <c r="F303" s="42">
        <v>0.99729999999999996</v>
      </c>
      <c r="G303" s="42">
        <v>13.7476</v>
      </c>
      <c r="H303" s="43">
        <v>29.526411984831849</v>
      </c>
      <c r="I303" s="42">
        <v>4.0365000000000002</v>
      </c>
      <c r="J303" s="42">
        <v>7.7799999999999994E-2</v>
      </c>
      <c r="K303" s="42">
        <v>0.69240000000000002</v>
      </c>
      <c r="L303" s="43">
        <v>12.748788015168149</v>
      </c>
      <c r="M303" s="42">
        <v>2.2904</v>
      </c>
      <c r="N303" s="42">
        <v>1.3969</v>
      </c>
      <c r="O303" s="42">
        <v>5.1813000000000002</v>
      </c>
      <c r="P303" s="44">
        <f t="shared" si="9"/>
        <v>101.1095</v>
      </c>
    </row>
    <row r="304" spans="1:16" x14ac:dyDescent="0.3">
      <c r="A304" s="47"/>
      <c r="B304" s="48"/>
      <c r="C304" s="48"/>
      <c r="D304" s="48"/>
      <c r="E304" s="48"/>
      <c r="F304" s="48"/>
      <c r="G304" s="48"/>
      <c r="H304" s="43"/>
      <c r="I304" s="48"/>
      <c r="J304" s="48"/>
      <c r="K304" s="48"/>
      <c r="L304" s="43"/>
      <c r="M304" s="48"/>
      <c r="N304" s="48"/>
      <c r="O304" s="48"/>
      <c r="P304" s="48"/>
    </row>
    <row r="305" spans="1:16" x14ac:dyDescent="0.3">
      <c r="A305" s="136" t="s">
        <v>731</v>
      </c>
      <c r="B305" s="48"/>
      <c r="C305" s="48"/>
      <c r="D305" s="48"/>
      <c r="E305" s="48"/>
      <c r="F305" s="48"/>
      <c r="G305" s="48"/>
      <c r="H305" s="43"/>
      <c r="I305" s="48"/>
      <c r="J305" s="48"/>
      <c r="K305" s="48"/>
      <c r="L305" s="43"/>
      <c r="M305" s="48"/>
      <c r="N305" s="48"/>
      <c r="O305" s="48"/>
      <c r="P305" s="48"/>
    </row>
    <row r="306" spans="1:16" x14ac:dyDescent="0.3">
      <c r="A306" s="47"/>
      <c r="B306" s="48"/>
      <c r="C306" s="48"/>
      <c r="D306" s="48"/>
      <c r="E306" s="48"/>
      <c r="F306" s="48"/>
      <c r="G306" s="48"/>
      <c r="H306" s="43"/>
      <c r="I306" s="48"/>
      <c r="J306" s="48"/>
      <c r="K306" s="48"/>
      <c r="L306" s="43"/>
      <c r="M306" s="48"/>
      <c r="N306" s="48"/>
      <c r="O306" s="48"/>
      <c r="P306" s="48"/>
    </row>
    <row r="307" spans="1:16" x14ac:dyDescent="0.3">
      <c r="A307" s="47"/>
      <c r="B307" s="48"/>
      <c r="C307" s="48"/>
      <c r="D307" s="48"/>
      <c r="E307" s="48"/>
      <c r="F307" s="48"/>
      <c r="G307" s="48"/>
      <c r="H307" s="43"/>
      <c r="I307" s="48"/>
      <c r="J307" s="48"/>
      <c r="K307" s="48"/>
      <c r="L307" s="43"/>
      <c r="M307" s="48"/>
      <c r="N307" s="48"/>
      <c r="O307" s="48"/>
      <c r="P307" s="48"/>
    </row>
    <row r="308" spans="1:16" x14ac:dyDescent="0.3">
      <c r="A308" s="47"/>
      <c r="B308" s="48"/>
      <c r="C308" s="48"/>
      <c r="D308" s="48"/>
      <c r="E308" s="48"/>
      <c r="F308" s="48"/>
      <c r="G308" s="48"/>
      <c r="H308" s="43"/>
      <c r="I308" s="48"/>
      <c r="J308" s="48"/>
      <c r="K308" s="48"/>
      <c r="L308" s="43"/>
      <c r="M308" s="48"/>
      <c r="N308" s="48"/>
      <c r="O308" s="48"/>
      <c r="P308" s="48"/>
    </row>
    <row r="309" spans="1:16" x14ac:dyDescent="0.3">
      <c r="A309" s="47"/>
      <c r="B309" s="48"/>
      <c r="C309" s="48"/>
      <c r="D309" s="48"/>
      <c r="E309" s="48"/>
      <c r="F309" s="48"/>
      <c r="G309" s="48"/>
      <c r="H309" s="43"/>
      <c r="I309" s="48"/>
      <c r="J309" s="48"/>
      <c r="K309" s="48"/>
      <c r="L309" s="43"/>
      <c r="M309" s="48"/>
      <c r="N309" s="48"/>
      <c r="O309" s="48"/>
      <c r="P309" s="48"/>
    </row>
    <row r="310" spans="1:16" x14ac:dyDescent="0.3">
      <c r="A310" s="47"/>
      <c r="B310" s="48"/>
      <c r="C310" s="48"/>
      <c r="D310" s="48"/>
      <c r="E310" s="48"/>
      <c r="F310" s="48"/>
      <c r="G310" s="48"/>
      <c r="H310" s="43"/>
      <c r="I310" s="48"/>
      <c r="J310" s="48"/>
      <c r="K310" s="48"/>
      <c r="L310" s="43"/>
      <c r="M310" s="48"/>
      <c r="N310" s="48"/>
      <c r="O310" s="48"/>
      <c r="P310" s="48"/>
    </row>
    <row r="311" spans="1:16" x14ac:dyDescent="0.3">
      <c r="A311" s="47"/>
      <c r="B311" s="48"/>
      <c r="C311" s="48"/>
      <c r="D311" s="48"/>
      <c r="E311" s="48"/>
      <c r="F311" s="48"/>
      <c r="G311" s="48"/>
      <c r="H311" s="43"/>
      <c r="I311" s="48"/>
      <c r="J311" s="48"/>
      <c r="K311" s="48"/>
      <c r="L311" s="43"/>
      <c r="M311" s="48"/>
      <c r="N311" s="48"/>
      <c r="O311" s="48"/>
      <c r="P311" s="48"/>
    </row>
    <row r="312" spans="1:16" x14ac:dyDescent="0.3">
      <c r="A312" s="47"/>
      <c r="B312" s="48"/>
      <c r="C312" s="48"/>
      <c r="D312" s="48"/>
      <c r="E312" s="48"/>
      <c r="F312" s="48"/>
      <c r="G312" s="48"/>
      <c r="H312" s="43"/>
      <c r="I312" s="48"/>
      <c r="J312" s="48"/>
      <c r="K312" s="48"/>
      <c r="L312" s="43"/>
      <c r="M312" s="48"/>
      <c r="N312" s="48"/>
      <c r="O312" s="48"/>
      <c r="P312" s="48"/>
    </row>
    <row r="313" spans="1:16" x14ac:dyDescent="0.3">
      <c r="A313" s="47"/>
      <c r="B313" s="48"/>
      <c r="C313" s="48"/>
      <c r="D313" s="48"/>
      <c r="E313" s="48"/>
      <c r="F313" s="48"/>
      <c r="G313" s="48"/>
      <c r="H313" s="43"/>
      <c r="I313" s="48"/>
      <c r="J313" s="48"/>
      <c r="K313" s="48"/>
      <c r="L313" s="43"/>
      <c r="M313" s="48"/>
      <c r="N313" s="48"/>
      <c r="O313" s="48"/>
      <c r="P313" s="48"/>
    </row>
    <row r="314" spans="1:16" x14ac:dyDescent="0.3">
      <c r="A314" s="47"/>
      <c r="B314" s="48"/>
      <c r="C314" s="48"/>
      <c r="D314" s="48"/>
      <c r="E314" s="48"/>
      <c r="F314" s="48"/>
      <c r="G314" s="48"/>
      <c r="H314" s="43"/>
      <c r="I314" s="48"/>
      <c r="J314" s="48"/>
      <c r="K314" s="48"/>
      <c r="L314" s="43"/>
      <c r="M314" s="48"/>
      <c r="N314" s="48"/>
      <c r="O314" s="48"/>
      <c r="P314" s="48"/>
    </row>
    <row r="315" spans="1:16" x14ac:dyDescent="0.3">
      <c r="A315" s="47"/>
      <c r="B315" s="48"/>
      <c r="C315" s="48"/>
      <c r="D315" s="48"/>
      <c r="E315" s="48"/>
      <c r="F315" s="48"/>
      <c r="G315" s="48"/>
      <c r="H315" s="43"/>
      <c r="I315" s="48"/>
      <c r="J315" s="48"/>
      <c r="K315" s="48"/>
      <c r="L315" s="43"/>
      <c r="M315" s="48"/>
      <c r="N315" s="48"/>
      <c r="O315" s="48"/>
      <c r="P315" s="48"/>
    </row>
    <row r="316" spans="1:16" x14ac:dyDescent="0.3">
      <c r="A316" s="47"/>
      <c r="B316" s="48"/>
      <c r="C316" s="48"/>
      <c r="D316" s="48"/>
      <c r="E316" s="48"/>
      <c r="F316" s="48"/>
      <c r="G316" s="48"/>
      <c r="H316" s="43"/>
      <c r="I316" s="48"/>
      <c r="J316" s="48"/>
      <c r="K316" s="48"/>
      <c r="L316" s="43"/>
      <c r="M316" s="48"/>
      <c r="N316" s="48"/>
      <c r="O316" s="48"/>
      <c r="P316" s="48"/>
    </row>
    <row r="317" spans="1:16" x14ac:dyDescent="0.3">
      <c r="A317" s="47"/>
      <c r="B317" s="48"/>
      <c r="C317" s="48"/>
      <c r="D317" s="48"/>
      <c r="E317" s="48"/>
      <c r="F317" s="48"/>
      <c r="G317" s="48"/>
      <c r="H317" s="43"/>
      <c r="I317" s="48"/>
      <c r="J317" s="48"/>
      <c r="K317" s="48"/>
      <c r="L317" s="43"/>
      <c r="M317" s="48"/>
      <c r="N317" s="48"/>
      <c r="O317" s="48"/>
      <c r="P317" s="48"/>
    </row>
    <row r="318" spans="1:16" x14ac:dyDescent="0.3">
      <c r="A318" s="47"/>
      <c r="B318" s="48"/>
      <c r="C318" s="48"/>
      <c r="D318" s="48"/>
      <c r="E318" s="48"/>
      <c r="F318" s="48"/>
      <c r="G318" s="48"/>
      <c r="H318" s="43"/>
      <c r="I318" s="48"/>
      <c r="J318" s="48"/>
      <c r="K318" s="48"/>
      <c r="L318" s="43"/>
      <c r="M318" s="48"/>
      <c r="N318" s="48"/>
      <c r="O318" s="48"/>
      <c r="P318" s="48"/>
    </row>
    <row r="319" spans="1:16" x14ac:dyDescent="0.3">
      <c r="A319" s="47"/>
      <c r="B319" s="48"/>
      <c r="C319" s="48"/>
      <c r="D319" s="48"/>
      <c r="E319" s="48"/>
      <c r="F319" s="48"/>
      <c r="G319" s="48"/>
      <c r="H319" s="43"/>
      <c r="I319" s="48"/>
      <c r="J319" s="48"/>
      <c r="K319" s="48"/>
      <c r="L319" s="43"/>
      <c r="M319" s="48"/>
      <c r="N319" s="48"/>
      <c r="O319" s="48"/>
      <c r="P319" s="48"/>
    </row>
    <row r="320" spans="1:16" x14ac:dyDescent="0.3">
      <c r="A320" s="47"/>
      <c r="B320" s="48"/>
      <c r="C320" s="48"/>
      <c r="D320" s="48"/>
      <c r="E320" s="48"/>
      <c r="F320" s="48"/>
      <c r="G320" s="48"/>
      <c r="H320" s="43"/>
      <c r="I320" s="48"/>
      <c r="J320" s="48"/>
      <c r="K320" s="48"/>
      <c r="L320" s="43"/>
      <c r="M320" s="48"/>
      <c r="N320" s="48"/>
      <c r="O320" s="48"/>
      <c r="P320" s="48"/>
    </row>
    <row r="321" spans="1:16" x14ac:dyDescent="0.3">
      <c r="A321" s="47"/>
      <c r="B321" s="48"/>
      <c r="C321" s="48"/>
      <c r="D321" s="48"/>
      <c r="E321" s="48"/>
      <c r="F321" s="48"/>
      <c r="G321" s="48"/>
      <c r="H321" s="43"/>
      <c r="I321" s="48"/>
      <c r="J321" s="48"/>
      <c r="K321" s="48"/>
      <c r="L321" s="43"/>
      <c r="M321" s="48"/>
      <c r="N321" s="48"/>
      <c r="O321" s="48"/>
      <c r="P321" s="48"/>
    </row>
    <row r="322" spans="1:16" x14ac:dyDescent="0.3">
      <c r="A322" s="47"/>
      <c r="B322" s="48"/>
      <c r="C322" s="48"/>
      <c r="D322" s="48"/>
      <c r="E322" s="48"/>
      <c r="F322" s="48"/>
      <c r="G322" s="48"/>
      <c r="H322" s="43"/>
      <c r="I322" s="48"/>
      <c r="J322" s="48"/>
      <c r="K322" s="48"/>
      <c r="L322" s="43"/>
      <c r="M322" s="48"/>
      <c r="N322" s="48"/>
      <c r="O322" s="48"/>
      <c r="P322" s="48"/>
    </row>
    <row r="323" spans="1:16" x14ac:dyDescent="0.3">
      <c r="A323" s="47"/>
      <c r="B323" s="48"/>
      <c r="C323" s="48"/>
      <c r="D323" s="48"/>
      <c r="E323" s="48"/>
      <c r="F323" s="48"/>
      <c r="G323" s="48"/>
      <c r="H323" s="43"/>
      <c r="I323" s="48"/>
      <c r="J323" s="48"/>
      <c r="K323" s="48"/>
      <c r="L323" s="43"/>
      <c r="M323" s="48"/>
      <c r="N323" s="48"/>
      <c r="O323" s="48"/>
      <c r="P323" s="48"/>
    </row>
    <row r="324" spans="1:16" x14ac:dyDescent="0.3">
      <c r="A324" s="47"/>
      <c r="B324" s="48"/>
      <c r="C324" s="48"/>
      <c r="D324" s="48"/>
      <c r="E324" s="48"/>
      <c r="F324" s="48"/>
      <c r="G324" s="48"/>
      <c r="H324" s="43"/>
      <c r="I324" s="48"/>
      <c r="J324" s="48"/>
      <c r="K324" s="48"/>
      <c r="L324" s="43"/>
      <c r="M324" s="48"/>
      <c r="N324" s="48"/>
      <c r="O324" s="48"/>
      <c r="P324" s="48"/>
    </row>
    <row r="325" spans="1:16" x14ac:dyDescent="0.3">
      <c r="A325" s="47"/>
      <c r="B325" s="48"/>
      <c r="C325" s="48"/>
      <c r="D325" s="48"/>
      <c r="E325" s="48"/>
      <c r="F325" s="48"/>
      <c r="G325" s="48"/>
      <c r="H325" s="43"/>
      <c r="I325" s="48"/>
      <c r="J325" s="48"/>
      <c r="K325" s="48"/>
      <c r="L325" s="43"/>
      <c r="M325" s="48"/>
      <c r="N325" s="48"/>
      <c r="O325" s="48"/>
      <c r="P325" s="48"/>
    </row>
    <row r="326" spans="1:16" x14ac:dyDescent="0.3">
      <c r="A326" s="47"/>
      <c r="B326" s="48"/>
      <c r="C326" s="48"/>
      <c r="D326" s="48"/>
      <c r="E326" s="48"/>
      <c r="F326" s="48"/>
      <c r="G326" s="48"/>
      <c r="H326" s="43"/>
      <c r="I326" s="48"/>
      <c r="J326" s="48"/>
      <c r="K326" s="48"/>
      <c r="L326" s="43"/>
      <c r="M326" s="48"/>
      <c r="N326" s="48"/>
      <c r="O326" s="48"/>
      <c r="P326" s="48"/>
    </row>
    <row r="327" spans="1:16" x14ac:dyDescent="0.3">
      <c r="A327" s="47"/>
      <c r="B327" s="48"/>
      <c r="C327" s="48"/>
      <c r="D327" s="48"/>
      <c r="E327" s="48"/>
      <c r="F327" s="48"/>
      <c r="G327" s="48"/>
      <c r="H327" s="48"/>
      <c r="I327" s="48"/>
      <c r="J327" s="48"/>
      <c r="K327" s="48"/>
      <c r="L327" s="48"/>
      <c r="M327" s="48"/>
      <c r="N327" s="48"/>
      <c r="O327" s="48"/>
      <c r="P327" s="48"/>
    </row>
    <row r="328" spans="1:16" x14ac:dyDescent="0.3">
      <c r="A328" s="47"/>
      <c r="B328" s="48"/>
      <c r="C328" s="48"/>
      <c r="D328" s="48"/>
      <c r="E328" s="48"/>
      <c r="F328" s="48"/>
      <c r="G328" s="48"/>
      <c r="H328" s="48"/>
      <c r="I328" s="48"/>
      <c r="J328" s="48"/>
      <c r="K328" s="48"/>
      <c r="L328" s="48"/>
      <c r="M328" s="48"/>
      <c r="N328" s="48"/>
      <c r="O328" s="48"/>
      <c r="P328" s="48"/>
    </row>
    <row r="329" spans="1:16" x14ac:dyDescent="0.3">
      <c r="A329" s="47"/>
      <c r="B329" s="48"/>
      <c r="C329" s="48"/>
      <c r="D329" s="48"/>
      <c r="E329" s="48"/>
      <c r="F329" s="48"/>
      <c r="G329" s="48"/>
      <c r="H329" s="48"/>
      <c r="I329" s="48"/>
      <c r="J329" s="48"/>
      <c r="K329" s="48"/>
      <c r="L329" s="48"/>
      <c r="M329" s="48"/>
      <c r="N329" s="48"/>
      <c r="O329" s="48"/>
      <c r="P329" s="48"/>
    </row>
    <row r="330" spans="1:16" x14ac:dyDescent="0.3">
      <c r="A330" s="47"/>
      <c r="B330" s="48"/>
      <c r="C330" s="48"/>
      <c r="D330" s="48"/>
      <c r="E330" s="48"/>
      <c r="F330" s="48"/>
      <c r="G330" s="48"/>
      <c r="H330" s="48"/>
      <c r="I330" s="48"/>
      <c r="J330" s="48"/>
      <c r="K330" s="48"/>
      <c r="L330" s="48"/>
      <c r="M330" s="48"/>
      <c r="N330" s="48"/>
      <c r="O330" s="48"/>
      <c r="P330" s="48"/>
    </row>
    <row r="331" spans="1:16" x14ac:dyDescent="0.3">
      <c r="A331" s="47"/>
      <c r="B331" s="48"/>
      <c r="C331" s="48"/>
      <c r="D331" s="48"/>
      <c r="E331" s="48"/>
      <c r="F331" s="48"/>
      <c r="G331" s="48"/>
      <c r="H331" s="48"/>
      <c r="I331" s="48"/>
      <c r="J331" s="48"/>
      <c r="K331" s="48"/>
      <c r="L331" s="48"/>
      <c r="M331" s="48"/>
      <c r="N331" s="48"/>
      <c r="O331" s="48"/>
      <c r="P331" s="48"/>
    </row>
    <row r="332" spans="1:16" x14ac:dyDescent="0.3">
      <c r="A332" s="47"/>
      <c r="B332" s="48"/>
      <c r="C332" s="48"/>
      <c r="D332" s="48"/>
      <c r="E332" s="48"/>
      <c r="F332" s="48"/>
      <c r="G332" s="48"/>
      <c r="H332" s="48"/>
      <c r="I332" s="48"/>
      <c r="J332" s="48"/>
      <c r="K332" s="48"/>
      <c r="L332" s="48"/>
      <c r="M332" s="48"/>
      <c r="N332" s="48"/>
      <c r="O332" s="48"/>
      <c r="P332" s="48"/>
    </row>
    <row r="333" spans="1:16" x14ac:dyDescent="0.3">
      <c r="A333" s="47"/>
      <c r="B333" s="48"/>
      <c r="C333" s="48"/>
      <c r="D333" s="48"/>
      <c r="E333" s="48"/>
      <c r="F333" s="48"/>
      <c r="G333" s="48"/>
      <c r="H333" s="48"/>
      <c r="I333" s="48"/>
      <c r="J333" s="48"/>
      <c r="K333" s="48"/>
      <c r="L333" s="48"/>
      <c r="M333" s="48"/>
      <c r="N333" s="48"/>
      <c r="O333" s="48"/>
      <c r="P333" s="48"/>
    </row>
    <row r="334" spans="1:16" x14ac:dyDescent="0.3">
      <c r="A334" s="47"/>
      <c r="B334" s="48"/>
      <c r="C334" s="48"/>
      <c r="D334" s="48"/>
      <c r="E334" s="48"/>
      <c r="F334" s="48"/>
      <c r="G334" s="48"/>
      <c r="H334" s="48"/>
      <c r="I334" s="48"/>
      <c r="J334" s="48"/>
      <c r="K334" s="48"/>
      <c r="L334" s="48"/>
      <c r="M334" s="48"/>
      <c r="N334" s="48"/>
      <c r="O334" s="48"/>
      <c r="P334" s="48"/>
    </row>
    <row r="335" spans="1:16" x14ac:dyDescent="0.3">
      <c r="A335" s="47"/>
      <c r="B335" s="48"/>
      <c r="C335" s="48"/>
      <c r="D335" s="48"/>
      <c r="E335" s="48"/>
      <c r="F335" s="48"/>
      <c r="G335" s="48"/>
      <c r="H335" s="48"/>
      <c r="I335" s="48"/>
      <c r="J335" s="48"/>
      <c r="K335" s="48"/>
      <c r="L335" s="48"/>
      <c r="M335" s="48"/>
      <c r="N335" s="48"/>
      <c r="O335" s="48"/>
      <c r="P335" s="48"/>
    </row>
    <row r="336" spans="1:16" x14ac:dyDescent="0.3">
      <c r="A336" s="47"/>
      <c r="B336" s="48"/>
      <c r="C336" s="48"/>
      <c r="D336" s="48"/>
      <c r="E336" s="48"/>
      <c r="F336" s="48"/>
      <c r="G336" s="48"/>
      <c r="H336" s="48"/>
      <c r="I336" s="48"/>
      <c r="J336" s="48"/>
      <c r="K336" s="48"/>
      <c r="L336" s="48"/>
      <c r="M336" s="48"/>
      <c r="N336" s="48"/>
      <c r="O336" s="48"/>
      <c r="P336" s="48"/>
    </row>
    <row r="337" spans="1:16" x14ac:dyDescent="0.3">
      <c r="A337" s="47"/>
      <c r="B337" s="48"/>
      <c r="C337" s="48"/>
      <c r="D337" s="48"/>
      <c r="E337" s="48"/>
      <c r="F337" s="48"/>
      <c r="G337" s="48"/>
      <c r="H337" s="48"/>
      <c r="I337" s="48"/>
      <c r="J337" s="48"/>
      <c r="K337" s="48"/>
      <c r="L337" s="48"/>
      <c r="M337" s="48"/>
      <c r="N337" s="48"/>
      <c r="O337" s="48"/>
      <c r="P337" s="48"/>
    </row>
    <row r="338" spans="1:16" x14ac:dyDescent="0.3">
      <c r="A338" s="47"/>
      <c r="B338" s="48"/>
      <c r="C338" s="48"/>
      <c r="D338" s="48"/>
      <c r="E338" s="48"/>
      <c r="F338" s="48"/>
      <c r="G338" s="48"/>
      <c r="H338" s="48"/>
      <c r="I338" s="48"/>
      <c r="J338" s="48"/>
      <c r="K338" s="48"/>
      <c r="L338" s="48"/>
      <c r="M338" s="48"/>
      <c r="N338" s="48"/>
      <c r="O338" s="48"/>
      <c r="P338" s="48"/>
    </row>
    <row r="339" spans="1:16" x14ac:dyDescent="0.3">
      <c r="A339" s="47"/>
      <c r="B339" s="48"/>
      <c r="C339" s="48"/>
      <c r="D339" s="48"/>
      <c r="E339" s="48"/>
      <c r="F339" s="48"/>
      <c r="G339" s="48"/>
      <c r="H339" s="48"/>
      <c r="I339" s="48"/>
      <c r="J339" s="48"/>
      <c r="K339" s="48"/>
      <c r="L339" s="48"/>
      <c r="M339" s="48"/>
      <c r="N339" s="48"/>
      <c r="O339" s="48"/>
      <c r="P339" s="48"/>
    </row>
    <row r="340" spans="1:16" x14ac:dyDescent="0.3">
      <c r="A340" s="47"/>
      <c r="B340" s="48"/>
      <c r="C340" s="48"/>
      <c r="D340" s="48"/>
      <c r="E340" s="48"/>
      <c r="F340" s="48"/>
      <c r="G340" s="48"/>
      <c r="H340" s="48"/>
      <c r="I340" s="48"/>
      <c r="J340" s="48"/>
      <c r="K340" s="48"/>
      <c r="L340" s="48"/>
      <c r="M340" s="48"/>
      <c r="N340" s="48"/>
      <c r="O340" s="48"/>
      <c r="P340" s="48"/>
    </row>
    <row r="341" spans="1:16" x14ac:dyDescent="0.3">
      <c r="A341" s="47"/>
      <c r="B341" s="48"/>
      <c r="C341" s="48"/>
      <c r="D341" s="48"/>
      <c r="E341" s="48"/>
      <c r="F341" s="48"/>
      <c r="G341" s="48"/>
      <c r="H341" s="48"/>
      <c r="I341" s="48"/>
      <c r="J341" s="48"/>
      <c r="K341" s="48"/>
      <c r="L341" s="48"/>
      <c r="M341" s="48"/>
      <c r="N341" s="48"/>
      <c r="O341" s="48"/>
      <c r="P341" s="48"/>
    </row>
  </sheetData>
  <conditionalFormatting sqref="D3:D246 D273:D303">
    <cfRule type="cellIs" dxfId="4" priority="5" operator="lessThan">
      <formula>$U$5</formula>
    </cfRule>
  </conditionalFormatting>
  <conditionalFormatting sqref="F3:F246 F273:F303">
    <cfRule type="cellIs" dxfId="3" priority="4" operator="lessThan">
      <formula>$T$5</formula>
    </cfRule>
  </conditionalFormatting>
  <conditionalFormatting sqref="I3:I246 I273:I303">
    <cfRule type="cellIs" dxfId="2" priority="3" operator="lessThan">
      <formula>$R$5</formula>
    </cfRule>
  </conditionalFormatting>
  <conditionalFormatting sqref="N3:N246 N273:N303">
    <cfRule type="cellIs" dxfId="1" priority="2" operator="lessThan">
      <formula>$V$5</formula>
    </cfRule>
  </conditionalFormatting>
  <conditionalFormatting sqref="K3:K246 K273:K303">
    <cfRule type="cellIs" dxfId="0" priority="1" operator="lessThan">
      <formula>$W$5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62"/>
  <sheetViews>
    <sheetView topLeftCell="A2" zoomScale="59" zoomScaleNormal="59" workbookViewId="0">
      <pane xSplit="1" ySplit="3" topLeftCell="B23" activePane="bottomRight" state="frozen"/>
      <selection activeCell="A2" sqref="A2"/>
      <selection pane="topRight" activeCell="B2" sqref="B2"/>
      <selection pane="bottomLeft" activeCell="A4" sqref="A4"/>
      <selection pane="bottomRight" activeCell="A45" sqref="A45"/>
    </sheetView>
  </sheetViews>
  <sheetFormatPr baseColWidth="10" defaultRowHeight="14.4" x14ac:dyDescent="0.3"/>
  <cols>
    <col min="1" max="1" width="15.5546875" customWidth="1"/>
  </cols>
  <sheetData>
    <row r="1" spans="1:87" x14ac:dyDescent="0.3">
      <c r="B1" s="50" t="s">
        <v>339</v>
      </c>
    </row>
    <row r="2" spans="1:87" x14ac:dyDescent="0.3">
      <c r="B2" s="50" t="s">
        <v>734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</row>
    <row r="3" spans="1:87" s="48" customFormat="1" x14ac:dyDescent="0.3">
      <c r="A3" s="97" t="s">
        <v>45</v>
      </c>
      <c r="B3" s="98" t="s">
        <v>368</v>
      </c>
      <c r="C3" s="98" t="s">
        <v>369</v>
      </c>
      <c r="D3" s="98" t="s">
        <v>370</v>
      </c>
      <c r="E3" s="98" t="s">
        <v>371</v>
      </c>
      <c r="F3" s="98" t="s">
        <v>372</v>
      </c>
      <c r="G3" s="98" t="s">
        <v>373</v>
      </c>
      <c r="H3" s="98" t="s">
        <v>374</v>
      </c>
      <c r="I3" s="98" t="s">
        <v>375</v>
      </c>
      <c r="J3" s="98" t="s">
        <v>376</v>
      </c>
      <c r="K3" s="98" t="s">
        <v>377</v>
      </c>
      <c r="L3" s="98" t="s">
        <v>378</v>
      </c>
      <c r="M3" s="98" t="s">
        <v>379</v>
      </c>
      <c r="N3" s="98" t="s">
        <v>380</v>
      </c>
      <c r="O3" s="98" t="s">
        <v>381</v>
      </c>
      <c r="P3" s="98" t="s">
        <v>382</v>
      </c>
      <c r="Q3" s="98" t="s">
        <v>383</v>
      </c>
      <c r="R3" s="98" t="s">
        <v>384</v>
      </c>
      <c r="S3" s="98" t="s">
        <v>385</v>
      </c>
      <c r="T3" s="98" t="s">
        <v>386</v>
      </c>
      <c r="U3" s="98" t="s">
        <v>387</v>
      </c>
      <c r="V3" s="98" t="s">
        <v>388</v>
      </c>
      <c r="W3" s="98" t="s">
        <v>389</v>
      </c>
      <c r="X3" s="98" t="s">
        <v>390</v>
      </c>
      <c r="Y3" s="98" t="s">
        <v>391</v>
      </c>
      <c r="Z3" s="98" t="s">
        <v>392</v>
      </c>
      <c r="AA3" s="98" t="s">
        <v>393</v>
      </c>
      <c r="AB3" s="98" t="s">
        <v>394</v>
      </c>
      <c r="AC3" s="98" t="s">
        <v>395</v>
      </c>
      <c r="AD3" s="98" t="s">
        <v>396</v>
      </c>
      <c r="AE3" s="98" t="s">
        <v>397</v>
      </c>
      <c r="AF3" s="98" t="s">
        <v>398</v>
      </c>
      <c r="AG3" s="98" t="s">
        <v>399</v>
      </c>
      <c r="AH3" s="98" t="s">
        <v>400</v>
      </c>
      <c r="AI3" s="98" t="s">
        <v>401</v>
      </c>
      <c r="AJ3" s="98" t="s">
        <v>404</v>
      </c>
      <c r="AK3" s="98" t="s">
        <v>402</v>
      </c>
      <c r="AL3" s="98" t="s">
        <v>403</v>
      </c>
      <c r="AM3" s="98"/>
      <c r="AN3" s="100" t="s">
        <v>343</v>
      </c>
      <c r="AO3" s="100" t="s">
        <v>344</v>
      </c>
      <c r="AP3" s="100" t="s">
        <v>345</v>
      </c>
      <c r="AQ3" s="100" t="s">
        <v>346</v>
      </c>
      <c r="AR3" s="100" t="s">
        <v>347</v>
      </c>
      <c r="AS3" s="100" t="s">
        <v>348</v>
      </c>
      <c r="AT3" s="100" t="s">
        <v>349</v>
      </c>
      <c r="AU3" s="100" t="s">
        <v>350</v>
      </c>
      <c r="AV3" s="100" t="s">
        <v>351</v>
      </c>
      <c r="AW3" s="100" t="s">
        <v>352</v>
      </c>
      <c r="AX3" s="100" t="s">
        <v>353</v>
      </c>
      <c r="AY3" s="99"/>
      <c r="AZ3" s="100" t="s">
        <v>354</v>
      </c>
      <c r="BA3" s="100" t="s">
        <v>355</v>
      </c>
      <c r="BB3" s="100" t="s">
        <v>356</v>
      </c>
      <c r="BC3" s="100" t="s">
        <v>357</v>
      </c>
      <c r="BD3" s="100" t="s">
        <v>358</v>
      </c>
      <c r="BE3" s="100" t="s">
        <v>359</v>
      </c>
      <c r="BF3" s="100" t="s">
        <v>360</v>
      </c>
      <c r="BG3" s="100" t="s">
        <v>361</v>
      </c>
      <c r="BH3" s="100" t="s">
        <v>362</v>
      </c>
      <c r="BI3" s="100" t="s">
        <v>363</v>
      </c>
      <c r="BJ3" s="97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</row>
    <row r="4" spans="1:87" s="57" customFormat="1" x14ac:dyDescent="0.3">
      <c r="A4" s="55" t="s">
        <v>135</v>
      </c>
      <c r="AN4" s="54"/>
      <c r="AO4" s="54"/>
      <c r="AP4" s="54"/>
      <c r="AQ4" s="54"/>
    </row>
    <row r="5" spans="1:87" x14ac:dyDescent="0.3">
      <c r="A5" s="96" t="s">
        <v>340</v>
      </c>
      <c r="B5" s="68">
        <v>32.209000000000003</v>
      </c>
      <c r="C5" s="68">
        <v>33.299500000000002</v>
      </c>
      <c r="D5" s="68">
        <v>32.003999999999998</v>
      </c>
      <c r="E5" s="68">
        <v>33.0869</v>
      </c>
      <c r="F5" s="68">
        <v>32.633699999999997</v>
      </c>
      <c r="G5" s="68">
        <v>32.008699999999997</v>
      </c>
      <c r="H5" s="68">
        <v>33.189</v>
      </c>
      <c r="I5" s="68">
        <v>32.574300000000001</v>
      </c>
      <c r="J5" s="68">
        <v>32.338299999999997</v>
      </c>
      <c r="K5" s="68">
        <v>33.495800000000003</v>
      </c>
      <c r="L5" s="68">
        <v>32.726399999999998</v>
      </c>
      <c r="M5" s="68">
        <v>32.018099999999997</v>
      </c>
      <c r="N5" s="68">
        <v>33.412399999999998</v>
      </c>
      <c r="O5" s="68">
        <v>32.589799999999997</v>
      </c>
      <c r="P5" s="68">
        <v>32.268900000000002</v>
      </c>
      <c r="Q5" s="68">
        <v>33.161099999999998</v>
      </c>
      <c r="R5" s="68">
        <v>32.6158</v>
      </c>
      <c r="S5" s="68">
        <v>32.535299999999999</v>
      </c>
      <c r="T5" s="68">
        <v>31.923300000000001</v>
      </c>
      <c r="U5" s="68">
        <v>32.500100000000003</v>
      </c>
      <c r="V5" s="68">
        <v>32.229300000000002</v>
      </c>
      <c r="W5" s="68">
        <v>33.2714</v>
      </c>
      <c r="X5" s="68">
        <v>32.5413</v>
      </c>
      <c r="Y5" s="68">
        <v>33.109099999999998</v>
      </c>
      <c r="Z5" s="68">
        <v>32.652099999999997</v>
      </c>
      <c r="AA5" s="68">
        <v>32.074199999999998</v>
      </c>
      <c r="AB5" s="68">
        <v>33.303899999999999</v>
      </c>
      <c r="AC5" s="68">
        <v>32.523200000000003</v>
      </c>
      <c r="AD5" s="68">
        <v>32.135800000000003</v>
      </c>
      <c r="AE5" s="68">
        <v>32.965600000000002</v>
      </c>
      <c r="AF5" s="68">
        <v>32.685400000000001</v>
      </c>
      <c r="AG5" s="68">
        <v>31.942499999999999</v>
      </c>
      <c r="AH5" s="68">
        <v>32.853200000000001</v>
      </c>
      <c r="AI5" s="68">
        <v>32.2896</v>
      </c>
      <c r="AJ5" s="68"/>
      <c r="AK5" s="68"/>
      <c r="AL5" s="68"/>
      <c r="AM5" s="28"/>
      <c r="AN5" s="68">
        <v>32.854700000000001</v>
      </c>
      <c r="AO5" s="68">
        <v>32.196399999999997</v>
      </c>
      <c r="AP5" s="68">
        <v>32.755000000000003</v>
      </c>
      <c r="AQ5" s="68">
        <v>33.683399999999999</v>
      </c>
      <c r="AR5" s="68">
        <v>32.505800000000001</v>
      </c>
      <c r="AS5" s="68">
        <v>32.341900000000003</v>
      </c>
      <c r="AT5" s="68">
        <v>32.450299999999999</v>
      </c>
      <c r="AU5" s="68">
        <v>33.3294</v>
      </c>
      <c r="AV5" s="68">
        <v>32.513500000000001</v>
      </c>
      <c r="AW5" s="68">
        <v>33.345799999999997</v>
      </c>
      <c r="AX5" s="68">
        <v>32.637</v>
      </c>
      <c r="AY5" s="28"/>
      <c r="AZ5" s="68">
        <v>32.070700000000002</v>
      </c>
      <c r="BA5" s="68">
        <v>32.143700000000003</v>
      </c>
      <c r="BB5" s="68">
        <v>31.985399999999998</v>
      </c>
      <c r="BC5" s="68">
        <v>32.060699999999997</v>
      </c>
      <c r="BD5" s="68">
        <v>32.134500000000003</v>
      </c>
      <c r="BE5" s="68">
        <v>33.278500000000001</v>
      </c>
      <c r="BF5" s="68">
        <v>33.218899999999998</v>
      </c>
      <c r="BG5" s="68">
        <v>32.831899999999997</v>
      </c>
      <c r="BH5" s="68">
        <v>32.282200000000003</v>
      </c>
      <c r="BI5" s="68">
        <v>32.203099999999999</v>
      </c>
    </row>
    <row r="6" spans="1:87" x14ac:dyDescent="0.3">
      <c r="A6" s="96" t="s">
        <v>341</v>
      </c>
      <c r="B6" s="68">
        <v>17.884599999999999</v>
      </c>
      <c r="C6" s="68">
        <v>19.302900000000001</v>
      </c>
      <c r="D6" s="68">
        <v>17.950299999999999</v>
      </c>
      <c r="E6" s="68">
        <v>19.674099999999999</v>
      </c>
      <c r="F6" s="68">
        <v>18.697900000000001</v>
      </c>
      <c r="G6" s="68">
        <v>18.275300000000001</v>
      </c>
      <c r="H6" s="68">
        <v>19.991099999999999</v>
      </c>
      <c r="I6" s="68">
        <v>18.962499999999999</v>
      </c>
      <c r="J6" s="68">
        <v>18.190999999999999</v>
      </c>
      <c r="K6" s="68">
        <v>20.058199999999999</v>
      </c>
      <c r="L6" s="68">
        <v>19.048999999999999</v>
      </c>
      <c r="M6" s="68">
        <v>18.028099999999998</v>
      </c>
      <c r="N6" s="68">
        <v>20.197700000000001</v>
      </c>
      <c r="O6" s="68">
        <v>18.783999999999999</v>
      </c>
      <c r="P6" s="68">
        <v>17.994599999999998</v>
      </c>
      <c r="Q6" s="68">
        <v>19.729099999999999</v>
      </c>
      <c r="R6" s="68">
        <v>19.295300000000001</v>
      </c>
      <c r="S6" s="68">
        <v>18.601299999999998</v>
      </c>
      <c r="T6" s="68">
        <v>18.0501</v>
      </c>
      <c r="U6" s="68">
        <v>18.864699999999999</v>
      </c>
      <c r="V6" s="68">
        <v>18.147200000000002</v>
      </c>
      <c r="W6" s="68">
        <v>19.945900000000002</v>
      </c>
      <c r="X6" s="68">
        <v>17.9466</v>
      </c>
      <c r="Y6" s="68">
        <v>19.623799999999999</v>
      </c>
      <c r="Z6" s="68">
        <v>18.990300000000001</v>
      </c>
      <c r="AA6" s="68">
        <v>18.060300000000002</v>
      </c>
      <c r="AB6" s="68">
        <v>20.115100000000002</v>
      </c>
      <c r="AC6" s="68">
        <v>18.937899999999999</v>
      </c>
      <c r="AD6" s="68">
        <v>18.107099999999999</v>
      </c>
      <c r="AE6" s="68">
        <v>19.626100000000001</v>
      </c>
      <c r="AF6" s="68">
        <v>18.845500000000001</v>
      </c>
      <c r="AG6" s="68">
        <v>17.984500000000001</v>
      </c>
      <c r="AH6" s="68">
        <v>19.981000000000002</v>
      </c>
      <c r="AI6" s="68">
        <v>18.915400000000002</v>
      </c>
      <c r="AJ6" s="68"/>
      <c r="AK6" s="68"/>
      <c r="AL6" s="68"/>
      <c r="AM6" s="28"/>
      <c r="AN6" s="68">
        <v>18.607900000000001</v>
      </c>
      <c r="AO6" s="68">
        <v>18.032900000000001</v>
      </c>
      <c r="AP6" s="68">
        <v>18.180800000000001</v>
      </c>
      <c r="AQ6" s="68">
        <v>19.702300000000001</v>
      </c>
      <c r="AR6" s="68">
        <v>17.646699999999999</v>
      </c>
      <c r="AS6" s="68">
        <v>17.273700000000002</v>
      </c>
      <c r="AT6" s="68">
        <v>16.474</v>
      </c>
      <c r="AU6" s="68">
        <v>19.105699999999999</v>
      </c>
      <c r="AV6" s="68">
        <v>17.664300000000001</v>
      </c>
      <c r="AW6" s="68">
        <v>19.166899999999998</v>
      </c>
      <c r="AX6" s="68">
        <v>18.1221</v>
      </c>
      <c r="AY6" s="28"/>
      <c r="AZ6" s="68">
        <v>16.700399999999998</v>
      </c>
      <c r="BA6" s="68">
        <v>16.8367</v>
      </c>
      <c r="BB6" s="68">
        <v>16.593399999999999</v>
      </c>
      <c r="BC6" s="68">
        <v>16.9133</v>
      </c>
      <c r="BD6" s="68">
        <v>16.804500000000001</v>
      </c>
      <c r="BE6" s="68">
        <v>19.5396</v>
      </c>
      <c r="BF6" s="68">
        <v>19.4465</v>
      </c>
      <c r="BG6" s="68">
        <v>17.412500000000001</v>
      </c>
      <c r="BH6" s="68">
        <v>17.028099999999998</v>
      </c>
      <c r="BI6" s="68">
        <v>16.6709</v>
      </c>
    </row>
    <row r="7" spans="1:87" x14ac:dyDescent="0.3">
      <c r="A7" s="96" t="s">
        <v>136</v>
      </c>
      <c r="B7" s="68">
        <v>11.3734</v>
      </c>
      <c r="C7" s="68">
        <v>13.2056</v>
      </c>
      <c r="D7" s="68">
        <v>11.7494</v>
      </c>
      <c r="E7" s="68">
        <v>13.4237</v>
      </c>
      <c r="F7" s="68">
        <v>12.285399999999999</v>
      </c>
      <c r="G7" s="68">
        <v>12.0589</v>
      </c>
      <c r="H7" s="68">
        <v>13.6159</v>
      </c>
      <c r="I7" s="68">
        <v>12.6271</v>
      </c>
      <c r="J7" s="68">
        <v>11.6752</v>
      </c>
      <c r="K7" s="68">
        <v>13.837899999999999</v>
      </c>
      <c r="L7" s="68">
        <v>12.7027</v>
      </c>
      <c r="M7" s="68">
        <v>11.853300000000001</v>
      </c>
      <c r="N7" s="68">
        <v>13.8337</v>
      </c>
      <c r="O7" s="68">
        <v>12.4475</v>
      </c>
      <c r="P7" s="68">
        <v>11.485300000000001</v>
      </c>
      <c r="Q7" s="68">
        <v>13.355700000000001</v>
      </c>
      <c r="R7" s="68">
        <v>12.972300000000001</v>
      </c>
      <c r="S7" s="68">
        <v>12.2028</v>
      </c>
      <c r="T7" s="68">
        <v>11.694699999999999</v>
      </c>
      <c r="U7" s="68">
        <v>12.569599999999999</v>
      </c>
      <c r="V7" s="68">
        <v>11.5733</v>
      </c>
      <c r="W7" s="68">
        <v>13.6736</v>
      </c>
      <c r="X7" s="68">
        <v>11.430999999999999</v>
      </c>
      <c r="Y7" s="68">
        <v>13.3948</v>
      </c>
      <c r="Z7" s="68">
        <v>12.5281</v>
      </c>
      <c r="AA7" s="68">
        <v>11.5436</v>
      </c>
      <c r="AB7" s="68">
        <v>13.6012</v>
      </c>
      <c r="AC7" s="68">
        <v>12.3331</v>
      </c>
      <c r="AD7" s="68">
        <v>11.589399999999999</v>
      </c>
      <c r="AE7" s="68">
        <v>13.140700000000001</v>
      </c>
      <c r="AF7" s="68">
        <v>12.389099999999999</v>
      </c>
      <c r="AG7" s="68">
        <v>11.290699999999999</v>
      </c>
      <c r="AH7" s="68">
        <v>13.5922</v>
      </c>
      <c r="AI7" s="68">
        <v>12.270300000000001</v>
      </c>
      <c r="AJ7" s="68"/>
      <c r="AK7" s="68"/>
      <c r="AL7" s="68"/>
      <c r="AM7" s="28"/>
      <c r="AN7" s="68">
        <v>13.311299999999999</v>
      </c>
      <c r="AO7" s="68">
        <v>12.238099999999999</v>
      </c>
      <c r="AP7" s="68">
        <v>12.704599999999999</v>
      </c>
      <c r="AQ7" s="68">
        <v>15.370799999999999</v>
      </c>
      <c r="AR7" s="68">
        <v>12.3657</v>
      </c>
      <c r="AS7" s="68">
        <v>12.067399999999999</v>
      </c>
      <c r="AT7" s="68">
        <v>11.723699999999999</v>
      </c>
      <c r="AU7" s="68">
        <v>14.0261</v>
      </c>
      <c r="AV7" s="68">
        <v>12.3523</v>
      </c>
      <c r="AW7" s="68">
        <v>13.9908</v>
      </c>
      <c r="AX7" s="68">
        <v>12.811999999999999</v>
      </c>
      <c r="AY7" s="28"/>
      <c r="AZ7" s="68">
        <v>11.8735</v>
      </c>
      <c r="BA7" s="68">
        <v>11.945399999999999</v>
      </c>
      <c r="BB7" s="68">
        <v>11.680099999999999</v>
      </c>
      <c r="BC7" s="68">
        <v>11.762499999999999</v>
      </c>
      <c r="BD7" s="68">
        <v>12.0031</v>
      </c>
      <c r="BE7" s="68">
        <v>14.767799999999999</v>
      </c>
      <c r="BF7" s="68">
        <v>14.4917</v>
      </c>
      <c r="BG7" s="68">
        <v>12.135899999999999</v>
      </c>
      <c r="BH7" s="68">
        <v>12.014200000000001</v>
      </c>
      <c r="BI7" s="68">
        <v>11.7553</v>
      </c>
    </row>
    <row r="8" spans="1:87" x14ac:dyDescent="0.3">
      <c r="A8" s="96" t="s">
        <v>342</v>
      </c>
      <c r="B8" s="68">
        <v>11.2136</v>
      </c>
      <c r="C8" s="68">
        <v>10.2752</v>
      </c>
      <c r="D8" s="68">
        <v>11.1839</v>
      </c>
      <c r="E8" s="68">
        <v>10.0947</v>
      </c>
      <c r="F8" s="68">
        <v>10.7173</v>
      </c>
      <c r="G8" s="68">
        <v>11.3147</v>
      </c>
      <c r="H8" s="68">
        <v>10.297599999999999</v>
      </c>
      <c r="I8" s="68">
        <v>10.727600000000001</v>
      </c>
      <c r="J8" s="68">
        <v>11.215999999999999</v>
      </c>
      <c r="K8" s="68">
        <v>10.0047</v>
      </c>
      <c r="L8" s="68">
        <v>11.1267</v>
      </c>
      <c r="M8" s="68">
        <v>11.035</v>
      </c>
      <c r="N8" s="68">
        <v>10.288500000000001</v>
      </c>
      <c r="O8" s="68">
        <v>10.6578</v>
      </c>
      <c r="P8" s="68">
        <v>11.2845</v>
      </c>
      <c r="Q8" s="68">
        <v>10.2788</v>
      </c>
      <c r="R8" s="68">
        <v>10.2636</v>
      </c>
      <c r="S8" s="68">
        <v>10.6348</v>
      </c>
      <c r="T8" s="68">
        <v>11.269299999999999</v>
      </c>
      <c r="U8" s="68">
        <v>10.539099999999999</v>
      </c>
      <c r="V8" s="68">
        <v>11.129799999999999</v>
      </c>
      <c r="W8" s="68">
        <v>9.9902999999999995</v>
      </c>
      <c r="X8" s="68">
        <v>11.398</v>
      </c>
      <c r="Y8" s="68">
        <v>10.0123</v>
      </c>
      <c r="Z8" s="68">
        <v>11.080299999999999</v>
      </c>
      <c r="AA8" s="68">
        <v>11.34</v>
      </c>
      <c r="AB8" s="68">
        <v>10.275</v>
      </c>
      <c r="AC8" s="68">
        <v>11.0016</v>
      </c>
      <c r="AD8" s="68">
        <v>11.415699999999999</v>
      </c>
      <c r="AE8" s="68">
        <v>10.58</v>
      </c>
      <c r="AF8" s="68">
        <v>10.9457</v>
      </c>
      <c r="AG8" s="68">
        <v>11.1751</v>
      </c>
      <c r="AH8" s="68">
        <v>9.8926999999999996</v>
      </c>
      <c r="AI8" s="68">
        <v>10.5997</v>
      </c>
      <c r="AJ8" s="68"/>
      <c r="AK8" s="68"/>
      <c r="AL8" s="68"/>
      <c r="AM8" s="28"/>
      <c r="AN8" s="68">
        <v>11.6257</v>
      </c>
      <c r="AO8" s="68">
        <v>12.085000000000001</v>
      </c>
      <c r="AP8" s="68">
        <v>11.7563</v>
      </c>
      <c r="AQ8" s="68">
        <v>11.002800000000001</v>
      </c>
      <c r="AR8" s="68">
        <v>11.8721</v>
      </c>
      <c r="AS8" s="68">
        <v>12.1175</v>
      </c>
      <c r="AT8" s="68">
        <v>12.4299</v>
      </c>
      <c r="AU8" s="68">
        <v>11.1434</v>
      </c>
      <c r="AV8" s="68">
        <v>12.0221</v>
      </c>
      <c r="AW8" s="68">
        <v>11.189</v>
      </c>
      <c r="AX8" s="68">
        <v>11.882899999999999</v>
      </c>
      <c r="AY8" s="28"/>
      <c r="AZ8" s="68">
        <v>12.544700000000001</v>
      </c>
      <c r="BA8" s="68">
        <v>12.439500000000001</v>
      </c>
      <c r="BB8" s="68">
        <v>12.446999999999999</v>
      </c>
      <c r="BC8" s="68">
        <v>12.272600000000001</v>
      </c>
      <c r="BD8" s="68">
        <v>12.6134</v>
      </c>
      <c r="BE8" s="68">
        <v>10.9495</v>
      </c>
      <c r="BF8" s="68">
        <v>10.909000000000001</v>
      </c>
      <c r="BG8" s="68">
        <v>12.185499999999999</v>
      </c>
      <c r="BH8" s="68">
        <v>12.373699999999999</v>
      </c>
      <c r="BI8" s="68">
        <v>12.6065</v>
      </c>
    </row>
    <row r="9" spans="1:87" s="57" customFormat="1" x14ac:dyDescent="0.3">
      <c r="A9" s="55" t="s">
        <v>141</v>
      </c>
      <c r="AN9" s="54"/>
      <c r="AO9" s="54"/>
      <c r="AP9" s="54"/>
      <c r="AQ9" s="54"/>
    </row>
    <row r="10" spans="1:87" s="48" customFormat="1" x14ac:dyDescent="0.3">
      <c r="A10" s="97" t="s">
        <v>0</v>
      </c>
      <c r="B10" s="48" t="s">
        <v>730</v>
      </c>
      <c r="AN10" s="76"/>
      <c r="AO10" s="76"/>
      <c r="AP10" s="76"/>
      <c r="AQ10" s="76"/>
    </row>
    <row r="11" spans="1:87" x14ac:dyDescent="0.3">
      <c r="A11" s="70" t="s">
        <v>257</v>
      </c>
      <c r="B11" s="79">
        <v>783.84</v>
      </c>
      <c r="C11" s="79">
        <v>1076.8599999999999</v>
      </c>
      <c r="D11" s="75"/>
      <c r="E11" s="79">
        <v>974.92</v>
      </c>
      <c r="F11" s="75"/>
      <c r="G11" s="79">
        <v>794.32</v>
      </c>
      <c r="H11" s="79">
        <v>787.02</v>
      </c>
      <c r="I11" s="75"/>
      <c r="J11" s="79">
        <v>752.4</v>
      </c>
      <c r="K11" s="79">
        <v>767.99</v>
      </c>
      <c r="L11" s="75"/>
      <c r="M11" s="79">
        <v>884.06</v>
      </c>
      <c r="N11" s="79">
        <v>829.21</v>
      </c>
      <c r="O11" s="79">
        <v>825.66</v>
      </c>
      <c r="P11" s="79">
        <v>824.69</v>
      </c>
      <c r="Q11" s="79">
        <v>926.85</v>
      </c>
      <c r="R11" s="79">
        <v>828.02</v>
      </c>
      <c r="S11" s="75"/>
      <c r="T11" s="79">
        <v>834.55</v>
      </c>
      <c r="U11" s="75"/>
      <c r="V11" s="75"/>
      <c r="W11" s="79">
        <v>903.5</v>
      </c>
      <c r="X11" s="79">
        <v>764.55</v>
      </c>
      <c r="Y11" s="79">
        <v>853.73</v>
      </c>
      <c r="Z11" s="75"/>
      <c r="AA11" s="79">
        <v>683.19</v>
      </c>
      <c r="AB11" s="79">
        <v>756.15</v>
      </c>
      <c r="AC11" s="79"/>
      <c r="AD11" s="79">
        <v>783.39</v>
      </c>
      <c r="AE11" s="79">
        <v>911.85</v>
      </c>
      <c r="AF11" s="79"/>
      <c r="AG11" s="79"/>
      <c r="AH11" s="79">
        <v>936.49</v>
      </c>
      <c r="AI11" s="79"/>
      <c r="AJ11" s="79">
        <v>760.65</v>
      </c>
      <c r="AK11" s="79">
        <v>793.14</v>
      </c>
      <c r="AL11" s="79">
        <v>1035.3599999999999</v>
      </c>
      <c r="AM11" s="69"/>
      <c r="AN11" s="79">
        <v>115.4</v>
      </c>
      <c r="AO11" s="79">
        <v>136.37</v>
      </c>
      <c r="AP11" s="79">
        <v>112.73</v>
      </c>
      <c r="AQ11" s="68">
        <v>93.68</v>
      </c>
      <c r="AR11" s="79">
        <v>117.66</v>
      </c>
      <c r="AS11" s="79">
        <v>159.25</v>
      </c>
      <c r="AT11" s="68">
        <v>95.95</v>
      </c>
      <c r="AU11" s="79">
        <v>135.44</v>
      </c>
      <c r="AV11" s="79">
        <v>103.42</v>
      </c>
      <c r="AW11" s="79">
        <v>119.8</v>
      </c>
      <c r="AX11" s="79">
        <v>118.83</v>
      </c>
      <c r="AY11" s="69"/>
      <c r="AZ11" s="68">
        <v>89.08</v>
      </c>
      <c r="BA11" s="79">
        <v>128.91</v>
      </c>
      <c r="BB11" s="68">
        <v>99.58</v>
      </c>
      <c r="BC11" s="68">
        <v>72.98</v>
      </c>
      <c r="BD11" s="68">
        <v>93.61</v>
      </c>
      <c r="BE11" s="79">
        <v>109.84</v>
      </c>
      <c r="BF11" s="79">
        <v>102.75</v>
      </c>
      <c r="BG11" s="79">
        <v>131.61000000000001</v>
      </c>
      <c r="BH11" s="79">
        <v>110.51</v>
      </c>
      <c r="BI11" s="79">
        <v>111.09</v>
      </c>
      <c r="BJ11" s="69"/>
    </row>
    <row r="12" spans="1:87" x14ac:dyDescent="0.3">
      <c r="A12" s="70" t="s">
        <v>364</v>
      </c>
      <c r="B12" s="79">
        <v>2067.0500000000002</v>
      </c>
      <c r="C12" s="79">
        <v>2601.29</v>
      </c>
      <c r="D12" s="75"/>
      <c r="E12" s="79">
        <v>3046.35</v>
      </c>
      <c r="F12" s="75"/>
      <c r="G12" s="79">
        <v>1461.56</v>
      </c>
      <c r="H12" s="79">
        <v>2119.6</v>
      </c>
      <c r="I12" s="75"/>
      <c r="J12" s="79">
        <v>1873.52</v>
      </c>
      <c r="K12" s="79">
        <v>2072.71</v>
      </c>
      <c r="L12" s="75"/>
      <c r="M12" s="79">
        <v>2582.8000000000002</v>
      </c>
      <c r="N12" s="79">
        <v>2357.9699999999998</v>
      </c>
      <c r="O12" s="79">
        <v>2382.4699999999998</v>
      </c>
      <c r="P12" s="79">
        <v>2336.1999999999998</v>
      </c>
      <c r="Q12" s="79">
        <v>2155.54</v>
      </c>
      <c r="R12" s="79">
        <v>1944.88</v>
      </c>
      <c r="S12" s="75"/>
      <c r="T12" s="79">
        <v>2023.91</v>
      </c>
      <c r="U12" s="75"/>
      <c r="V12" s="75"/>
      <c r="W12" s="79">
        <v>2097.13</v>
      </c>
      <c r="X12" s="79">
        <v>1993.54</v>
      </c>
      <c r="Y12" s="79">
        <v>1385.58</v>
      </c>
      <c r="Z12" s="75"/>
      <c r="AA12" s="79">
        <v>1763.6</v>
      </c>
      <c r="AB12" s="79">
        <v>1749.53</v>
      </c>
      <c r="AC12" s="79"/>
      <c r="AD12" s="79">
        <v>2017.75</v>
      </c>
      <c r="AE12" s="79">
        <v>2335.75</v>
      </c>
      <c r="AF12" s="79"/>
      <c r="AG12" s="79"/>
      <c r="AH12" s="79">
        <v>2470.65</v>
      </c>
      <c r="AI12" s="79"/>
      <c r="AJ12" s="79">
        <v>2206.0100000000002</v>
      </c>
      <c r="AK12" s="79">
        <v>2340.59</v>
      </c>
      <c r="AL12" s="79">
        <v>1624.46</v>
      </c>
      <c r="AM12" s="69"/>
      <c r="AN12" s="79">
        <v>5351.67</v>
      </c>
      <c r="AO12" s="79">
        <v>5453.98</v>
      </c>
      <c r="AP12" s="79">
        <v>5455.91</v>
      </c>
      <c r="AQ12" s="79">
        <v>4852.72</v>
      </c>
      <c r="AR12" s="79">
        <v>5830.95</v>
      </c>
      <c r="AS12" s="79">
        <v>3522.95</v>
      </c>
      <c r="AT12" s="79">
        <v>2987.1</v>
      </c>
      <c r="AU12" s="79">
        <v>6156.16</v>
      </c>
      <c r="AV12" s="79">
        <v>4719.88</v>
      </c>
      <c r="AW12" s="79">
        <v>5625.97</v>
      </c>
      <c r="AX12" s="79">
        <v>5326.42</v>
      </c>
      <c r="AY12" s="80"/>
      <c r="AZ12" s="79">
        <v>3836.23</v>
      </c>
      <c r="BA12" s="79">
        <v>3700.87</v>
      </c>
      <c r="BB12" s="79">
        <v>4249.51</v>
      </c>
      <c r="BC12" s="79">
        <v>3920.98</v>
      </c>
      <c r="BD12" s="79">
        <v>3621.3</v>
      </c>
      <c r="BE12" s="79">
        <v>3841.86</v>
      </c>
      <c r="BF12" s="79">
        <v>3054.75</v>
      </c>
      <c r="BG12" s="79">
        <v>3498.41</v>
      </c>
      <c r="BH12" s="79">
        <v>3691.07</v>
      </c>
      <c r="BI12" s="79">
        <v>3652.58</v>
      </c>
      <c r="BJ12" s="80"/>
    </row>
    <row r="13" spans="1:87" x14ac:dyDescent="0.3">
      <c r="A13" s="70" t="s">
        <v>259</v>
      </c>
      <c r="B13" s="79">
        <v>104.49</v>
      </c>
      <c r="C13" s="79">
        <v>131.63999999999999</v>
      </c>
      <c r="D13" s="75"/>
      <c r="E13" s="79">
        <v>123.42</v>
      </c>
      <c r="F13" s="75"/>
      <c r="G13" s="79">
        <v>145.16999999999999</v>
      </c>
      <c r="H13" s="79">
        <v>183.63</v>
      </c>
      <c r="I13" s="75"/>
      <c r="J13" s="79">
        <v>101.31</v>
      </c>
      <c r="K13" s="79">
        <v>195.01</v>
      </c>
      <c r="L13" s="75"/>
      <c r="M13" s="68">
        <v>87.42</v>
      </c>
      <c r="N13" s="79">
        <v>158.44999999999999</v>
      </c>
      <c r="O13" s="68">
        <v>88.66</v>
      </c>
      <c r="P13" s="79">
        <v>109.95</v>
      </c>
      <c r="Q13" s="79">
        <v>132.26</v>
      </c>
      <c r="R13" s="79">
        <v>140.47999999999999</v>
      </c>
      <c r="S13" s="75"/>
      <c r="T13" s="68">
        <v>88.15</v>
      </c>
      <c r="U13" s="75"/>
      <c r="V13" s="75"/>
      <c r="W13" s="79">
        <v>164.82</v>
      </c>
      <c r="X13" s="79">
        <v>99.66</v>
      </c>
      <c r="Y13" s="79">
        <v>136.31</v>
      </c>
      <c r="Z13" s="75"/>
      <c r="AA13" s="79">
        <v>109.15</v>
      </c>
      <c r="AB13" s="79">
        <v>190.76</v>
      </c>
      <c r="AC13" s="79"/>
      <c r="AD13" s="79">
        <v>161.65</v>
      </c>
      <c r="AE13" s="79">
        <v>153.82</v>
      </c>
      <c r="AF13" s="79"/>
      <c r="AG13" s="79"/>
      <c r="AH13" s="79">
        <v>121.25</v>
      </c>
      <c r="AI13" s="79"/>
      <c r="AJ13" s="79">
        <v>127.33</v>
      </c>
      <c r="AK13" s="79">
        <v>187.88</v>
      </c>
      <c r="AL13" s="79">
        <v>163.44999999999999</v>
      </c>
      <c r="AM13" s="69"/>
      <c r="AN13" s="79">
        <v>130.27000000000001</v>
      </c>
      <c r="AO13" s="79">
        <v>119.9</v>
      </c>
      <c r="AP13" s="79">
        <v>108.3</v>
      </c>
      <c r="AQ13" s="79">
        <v>179.7</v>
      </c>
      <c r="AR13" s="68">
        <v>97</v>
      </c>
      <c r="AS13" s="68">
        <v>94.86</v>
      </c>
      <c r="AT13" s="68">
        <v>89.7</v>
      </c>
      <c r="AU13" s="79">
        <v>127.64</v>
      </c>
      <c r="AV13" s="79">
        <v>142.91</v>
      </c>
      <c r="AW13" s="79">
        <v>150.76</v>
      </c>
      <c r="AX13" s="79">
        <v>113.43</v>
      </c>
      <c r="AY13" s="80"/>
      <c r="AZ13" s="79">
        <v>103.77</v>
      </c>
      <c r="BA13" s="79">
        <v>101.66</v>
      </c>
      <c r="BB13" s="68">
        <v>87.56</v>
      </c>
      <c r="BC13" s="68">
        <v>90.68</v>
      </c>
      <c r="BD13" s="79">
        <v>111.61</v>
      </c>
      <c r="BE13" s="79">
        <v>173.28</v>
      </c>
      <c r="BF13" s="79">
        <v>197.18</v>
      </c>
      <c r="BG13" s="79">
        <v>140.44</v>
      </c>
      <c r="BH13" s="79">
        <v>116.03</v>
      </c>
      <c r="BI13" s="79">
        <v>112.87</v>
      </c>
      <c r="BJ13" s="80"/>
    </row>
    <row r="14" spans="1:87" x14ac:dyDescent="0.3">
      <c r="A14" s="70" t="s">
        <v>260</v>
      </c>
      <c r="B14" s="79">
        <v>1118.96</v>
      </c>
      <c r="C14" s="79">
        <v>616.74</v>
      </c>
      <c r="D14" s="75"/>
      <c r="E14" s="79">
        <v>1959.75</v>
      </c>
      <c r="F14" s="75"/>
      <c r="G14" s="79">
        <v>1953.35</v>
      </c>
      <c r="H14" s="79">
        <v>408.45</v>
      </c>
      <c r="I14" s="75"/>
      <c r="J14" s="79">
        <v>756.16</v>
      </c>
      <c r="K14" s="79">
        <v>542.41999999999996</v>
      </c>
      <c r="L14" s="75"/>
      <c r="M14" s="79">
        <v>2221.61</v>
      </c>
      <c r="N14" s="79">
        <v>678.45</v>
      </c>
      <c r="O14" s="79">
        <v>2306.7199999999998</v>
      </c>
      <c r="P14" s="79">
        <v>1037.27</v>
      </c>
      <c r="Q14" s="79">
        <v>837.48</v>
      </c>
      <c r="R14" s="79">
        <v>357.32</v>
      </c>
      <c r="S14" s="75"/>
      <c r="T14" s="79">
        <v>2190.6999999999998</v>
      </c>
      <c r="U14" s="75"/>
      <c r="V14" s="75"/>
      <c r="W14" s="79">
        <v>210.83</v>
      </c>
      <c r="X14" s="79">
        <v>1526.65</v>
      </c>
      <c r="Y14" s="79">
        <v>100.51</v>
      </c>
      <c r="Z14" s="75"/>
      <c r="AA14" s="79">
        <v>958.23</v>
      </c>
      <c r="AB14" s="79">
        <v>1522.55</v>
      </c>
      <c r="AC14" s="79"/>
      <c r="AD14" s="79">
        <v>1723.21</v>
      </c>
      <c r="AE14" s="79">
        <v>626.24</v>
      </c>
      <c r="AF14" s="79"/>
      <c r="AG14" s="79"/>
      <c r="AH14" s="79">
        <v>1548.37</v>
      </c>
      <c r="AI14" s="79"/>
      <c r="AJ14" s="79">
        <v>826.76</v>
      </c>
      <c r="AK14" s="79">
        <v>698.34</v>
      </c>
      <c r="AL14" s="68">
        <v>53.69</v>
      </c>
      <c r="AM14" s="69"/>
      <c r="AN14" s="79">
        <v>2260.1799999999998</v>
      </c>
      <c r="AO14" s="79">
        <v>956.92</v>
      </c>
      <c r="AP14" s="79">
        <v>2519.4499999999998</v>
      </c>
      <c r="AQ14" s="79">
        <v>2494.54</v>
      </c>
      <c r="AR14" s="79">
        <v>2546.0500000000002</v>
      </c>
      <c r="AS14" s="79">
        <v>1142.49</v>
      </c>
      <c r="AT14" s="79">
        <v>1455.65</v>
      </c>
      <c r="AU14" s="79">
        <v>1091.79</v>
      </c>
      <c r="AV14" s="79">
        <v>1012.9</v>
      </c>
      <c r="AW14" s="79">
        <v>1885.74</v>
      </c>
      <c r="AX14" s="79">
        <v>1985.3</v>
      </c>
      <c r="AY14" s="80"/>
      <c r="AZ14" s="79">
        <v>635.74</v>
      </c>
      <c r="BA14" s="79">
        <v>883.06</v>
      </c>
      <c r="BB14" s="79">
        <v>697.49</v>
      </c>
      <c r="BC14" s="79">
        <v>582.34</v>
      </c>
      <c r="BD14" s="79">
        <v>687.31</v>
      </c>
      <c r="BE14" s="79">
        <v>1670.55</v>
      </c>
      <c r="BF14" s="79">
        <v>1769.6</v>
      </c>
      <c r="BG14" s="79">
        <v>570.49</v>
      </c>
      <c r="BH14" s="79">
        <v>697.91</v>
      </c>
      <c r="BI14" s="79">
        <v>588.05999999999995</v>
      </c>
      <c r="BJ14" s="80"/>
    </row>
    <row r="15" spans="1:87" x14ac:dyDescent="0.3">
      <c r="A15" s="70" t="s">
        <v>261</v>
      </c>
      <c r="B15" s="67">
        <v>5.24</v>
      </c>
      <c r="C15" s="67">
        <v>7.24</v>
      </c>
      <c r="D15" s="75"/>
      <c r="E15" s="67" t="s">
        <v>365</v>
      </c>
      <c r="F15" s="75"/>
      <c r="G15" s="67">
        <v>3.14</v>
      </c>
      <c r="H15" s="67">
        <v>8.27</v>
      </c>
      <c r="I15" s="75"/>
      <c r="J15" s="67">
        <v>4.8600000000000003</v>
      </c>
      <c r="K15" s="67">
        <v>8.41</v>
      </c>
      <c r="L15" s="75"/>
      <c r="M15" s="67">
        <v>3.97</v>
      </c>
      <c r="N15" s="67">
        <v>21.69</v>
      </c>
      <c r="O15" s="67">
        <v>11.93</v>
      </c>
      <c r="P15" s="67">
        <v>10.46</v>
      </c>
      <c r="Q15" s="67">
        <v>6.74</v>
      </c>
      <c r="R15" s="67">
        <v>6.11</v>
      </c>
      <c r="S15" s="75"/>
      <c r="T15" s="67">
        <v>3.12</v>
      </c>
      <c r="U15" s="75"/>
      <c r="V15" s="75"/>
      <c r="W15" s="64">
        <v>8.3000000000000007</v>
      </c>
      <c r="X15" s="67">
        <v>3.23</v>
      </c>
      <c r="Y15" s="67">
        <v>6.14</v>
      </c>
      <c r="Z15" s="75"/>
      <c r="AA15" s="67">
        <v>3.49</v>
      </c>
      <c r="AB15" s="67">
        <v>8.86</v>
      </c>
      <c r="AC15" s="67"/>
      <c r="AD15" s="67">
        <v>3.99</v>
      </c>
      <c r="AE15" s="64">
        <v>6.6</v>
      </c>
      <c r="AF15" s="67"/>
      <c r="AG15" s="67"/>
      <c r="AH15" s="67">
        <v>5.91</v>
      </c>
      <c r="AI15" s="67"/>
      <c r="AJ15" s="67">
        <v>3.57</v>
      </c>
      <c r="AK15" s="67">
        <v>3.8</v>
      </c>
      <c r="AL15" s="67">
        <v>5.56</v>
      </c>
      <c r="AM15" s="69"/>
      <c r="AN15" s="67">
        <v>8.56</v>
      </c>
      <c r="AO15" s="67">
        <v>7.25</v>
      </c>
      <c r="AP15" s="67">
        <v>7.64</v>
      </c>
      <c r="AQ15" s="67">
        <v>6.49</v>
      </c>
      <c r="AR15" s="67">
        <v>7.78</v>
      </c>
      <c r="AS15" s="67">
        <v>8.0299999999999994</v>
      </c>
      <c r="AT15" s="67">
        <v>8.5299999999999994</v>
      </c>
      <c r="AU15" s="67">
        <v>9.11</v>
      </c>
      <c r="AV15" s="67">
        <v>5.47</v>
      </c>
      <c r="AW15" s="64">
        <v>7</v>
      </c>
      <c r="AX15" s="67">
        <v>8.15</v>
      </c>
      <c r="AY15" s="69"/>
      <c r="AZ15" s="67">
        <v>7.42</v>
      </c>
      <c r="BA15" s="67">
        <v>7.66</v>
      </c>
      <c r="BB15" s="67">
        <v>7.44</v>
      </c>
      <c r="BC15" s="64">
        <v>5.9</v>
      </c>
      <c r="BD15" s="67">
        <v>7.17</v>
      </c>
      <c r="BE15" s="67">
        <v>8.7799999999999994</v>
      </c>
      <c r="BF15" s="67">
        <v>4.58</v>
      </c>
      <c r="BG15" s="67">
        <v>6.32</v>
      </c>
      <c r="BH15" s="67">
        <v>4.07</v>
      </c>
      <c r="BI15" s="67">
        <v>6.53</v>
      </c>
      <c r="BJ15" s="69"/>
    </row>
    <row r="16" spans="1:87" x14ac:dyDescent="0.3">
      <c r="A16" s="70" t="s">
        <v>262</v>
      </c>
      <c r="B16" s="79">
        <v>44434.75</v>
      </c>
      <c r="C16" s="79">
        <v>58213.32</v>
      </c>
      <c r="D16" s="75"/>
      <c r="E16" s="79">
        <v>54136.05</v>
      </c>
      <c r="F16" s="75"/>
      <c r="G16" s="79">
        <v>46889.19</v>
      </c>
      <c r="H16" s="79">
        <v>58724.39</v>
      </c>
      <c r="I16" s="75"/>
      <c r="J16" s="79">
        <v>47603.22</v>
      </c>
      <c r="K16" s="79">
        <v>50084.57</v>
      </c>
      <c r="L16" s="75"/>
      <c r="M16" s="79">
        <v>48698.16</v>
      </c>
      <c r="N16" s="79">
        <v>45624.08</v>
      </c>
      <c r="O16" s="79">
        <v>46849.4</v>
      </c>
      <c r="P16" s="79">
        <v>46662.65</v>
      </c>
      <c r="Q16" s="79">
        <v>49141.75</v>
      </c>
      <c r="R16" s="79">
        <v>47869.1</v>
      </c>
      <c r="S16" s="75"/>
      <c r="T16" s="79">
        <v>51491.24</v>
      </c>
      <c r="U16" s="75"/>
      <c r="V16" s="75"/>
      <c r="W16" s="79">
        <v>56626.22</v>
      </c>
      <c r="X16" s="79">
        <v>52401.79</v>
      </c>
      <c r="Y16" s="79">
        <v>48996.56</v>
      </c>
      <c r="Z16" s="75"/>
      <c r="AA16" s="79">
        <v>45050.6</v>
      </c>
      <c r="AB16" s="79">
        <v>56416.75</v>
      </c>
      <c r="AC16" s="79"/>
      <c r="AD16" s="79">
        <v>49200.639999999999</v>
      </c>
      <c r="AE16" s="79">
        <v>55424.160000000003</v>
      </c>
      <c r="AF16" s="79"/>
      <c r="AG16" s="79"/>
      <c r="AH16" s="79">
        <v>61256.17</v>
      </c>
      <c r="AI16" s="79"/>
      <c r="AJ16" s="79">
        <v>52852.46</v>
      </c>
      <c r="AK16" s="79">
        <v>51780.82</v>
      </c>
      <c r="AL16" s="79">
        <v>57826.12</v>
      </c>
      <c r="AM16" s="69"/>
      <c r="AN16" s="79">
        <v>44555.4</v>
      </c>
      <c r="AO16" s="79">
        <v>52541.84</v>
      </c>
      <c r="AP16" s="79">
        <v>48408.21</v>
      </c>
      <c r="AQ16" s="79">
        <v>37910.29</v>
      </c>
      <c r="AR16" s="79">
        <v>48923.95</v>
      </c>
      <c r="AS16" s="79">
        <v>53313.43</v>
      </c>
      <c r="AT16" s="79">
        <v>52995.839999999997</v>
      </c>
      <c r="AU16" s="79">
        <v>60245.65</v>
      </c>
      <c r="AV16" s="79">
        <v>41421.5</v>
      </c>
      <c r="AW16" s="79">
        <v>44376.14</v>
      </c>
      <c r="AX16" s="79">
        <v>47431</v>
      </c>
      <c r="AY16" s="80"/>
      <c r="AZ16" s="79">
        <v>59108.95</v>
      </c>
      <c r="BA16" s="79">
        <v>58289.14</v>
      </c>
      <c r="BB16" s="79">
        <v>59747.519999999997</v>
      </c>
      <c r="BC16" s="79">
        <v>61775.91</v>
      </c>
      <c r="BD16" s="79">
        <v>58854.98</v>
      </c>
      <c r="BE16" s="79">
        <v>36798.18</v>
      </c>
      <c r="BF16" s="79">
        <v>28573.23</v>
      </c>
      <c r="BG16" s="79">
        <v>54210.81</v>
      </c>
      <c r="BH16" s="79">
        <v>52947.8</v>
      </c>
      <c r="BI16" s="79">
        <v>58131.68</v>
      </c>
      <c r="BJ16" s="80"/>
    </row>
    <row r="17" spans="1:62" x14ac:dyDescent="0.3">
      <c r="A17" s="70" t="s">
        <v>263</v>
      </c>
      <c r="B17" s="79">
        <v>84332.05</v>
      </c>
      <c r="C17" s="79">
        <v>108272.55</v>
      </c>
      <c r="D17" s="75"/>
      <c r="E17" s="79">
        <v>102547.16</v>
      </c>
      <c r="F17" s="75"/>
      <c r="G17" s="79">
        <v>83444.009999999995</v>
      </c>
      <c r="H17" s="79">
        <v>99663.18</v>
      </c>
      <c r="I17" s="75"/>
      <c r="J17" s="79">
        <v>90650.99</v>
      </c>
      <c r="K17" s="79">
        <v>89961.91</v>
      </c>
      <c r="L17" s="75"/>
      <c r="M17" s="79">
        <v>96398.8</v>
      </c>
      <c r="N17" s="79">
        <v>91881.2</v>
      </c>
      <c r="O17" s="79">
        <v>91472.2</v>
      </c>
      <c r="P17" s="79">
        <v>88898.37</v>
      </c>
      <c r="Q17" s="79">
        <v>93916.01</v>
      </c>
      <c r="R17" s="79">
        <v>93704.66</v>
      </c>
      <c r="S17" s="75"/>
      <c r="T17" s="79">
        <v>92784.98</v>
      </c>
      <c r="U17" s="75"/>
      <c r="V17" s="75"/>
      <c r="W17" s="79">
        <v>94493.09</v>
      </c>
      <c r="X17" s="79">
        <v>98661.75</v>
      </c>
      <c r="Y17" s="79">
        <v>87156.2</v>
      </c>
      <c r="Z17" s="75"/>
      <c r="AA17" s="79">
        <v>82659.22</v>
      </c>
      <c r="AB17" s="79">
        <v>98306.21</v>
      </c>
      <c r="AC17" s="79"/>
      <c r="AD17" s="79">
        <v>85909.59</v>
      </c>
      <c r="AE17" s="79">
        <v>98027.35</v>
      </c>
      <c r="AF17" s="79"/>
      <c r="AG17" s="79"/>
      <c r="AH17" s="79">
        <v>109976.14</v>
      </c>
      <c r="AI17" s="79"/>
      <c r="AJ17" s="79">
        <v>95026.72</v>
      </c>
      <c r="AK17" s="79">
        <v>97896.63</v>
      </c>
      <c r="AL17" s="79">
        <v>114818.91</v>
      </c>
      <c r="AM17" s="69"/>
      <c r="AN17" s="79">
        <v>83754.64</v>
      </c>
      <c r="AO17" s="79">
        <v>92906.21</v>
      </c>
      <c r="AP17" s="79">
        <v>86988.23</v>
      </c>
      <c r="AQ17" s="79">
        <v>69281.95</v>
      </c>
      <c r="AR17" s="79">
        <v>90870.98</v>
      </c>
      <c r="AS17" s="79">
        <v>92588.76</v>
      </c>
      <c r="AT17" s="79">
        <v>96863.72</v>
      </c>
      <c r="AU17" s="79">
        <v>107530.05</v>
      </c>
      <c r="AV17" s="79">
        <v>74024.19</v>
      </c>
      <c r="AW17" s="79">
        <v>82682.960000000006</v>
      </c>
      <c r="AX17" s="79">
        <v>88316.15</v>
      </c>
      <c r="AY17" s="80"/>
      <c r="AZ17" s="79">
        <v>96289.72</v>
      </c>
      <c r="BA17" s="79">
        <v>101178.21</v>
      </c>
      <c r="BB17" s="79">
        <v>99720.77</v>
      </c>
      <c r="BC17" s="79">
        <v>99885.46</v>
      </c>
      <c r="BD17" s="79">
        <v>98473.97</v>
      </c>
      <c r="BE17" s="79">
        <v>74178.03</v>
      </c>
      <c r="BF17" s="79">
        <v>60445.46</v>
      </c>
      <c r="BG17" s="79">
        <v>89680.44</v>
      </c>
      <c r="BH17" s="79">
        <v>87957.119999999995</v>
      </c>
      <c r="BI17" s="79">
        <v>95804.63</v>
      </c>
      <c r="BJ17" s="80"/>
    </row>
    <row r="18" spans="1:62" x14ac:dyDescent="0.3">
      <c r="A18" s="70" t="s">
        <v>264</v>
      </c>
      <c r="B18" s="79">
        <v>9806.7800000000007</v>
      </c>
      <c r="C18" s="79">
        <v>11700.2</v>
      </c>
      <c r="D18" s="75"/>
      <c r="E18" s="79">
        <v>11835.59</v>
      </c>
      <c r="F18" s="75"/>
      <c r="G18" s="79">
        <v>9676.18</v>
      </c>
      <c r="H18" s="79">
        <v>10143.280000000001</v>
      </c>
      <c r="I18" s="75"/>
      <c r="J18" s="79">
        <v>10242.99</v>
      </c>
      <c r="K18" s="79">
        <v>9253.65</v>
      </c>
      <c r="L18" s="75"/>
      <c r="M18" s="79">
        <v>10679.6</v>
      </c>
      <c r="N18" s="79">
        <v>10715.32</v>
      </c>
      <c r="O18" s="79">
        <v>10012.58</v>
      </c>
      <c r="P18" s="79">
        <v>9640.7900000000009</v>
      </c>
      <c r="Q18" s="79">
        <v>10392.35</v>
      </c>
      <c r="R18" s="79">
        <v>10472.530000000001</v>
      </c>
      <c r="S18" s="75"/>
      <c r="T18" s="79">
        <v>10564.38</v>
      </c>
      <c r="U18" s="75"/>
      <c r="V18" s="75"/>
      <c r="W18" s="79">
        <v>9632.31</v>
      </c>
      <c r="X18" s="79">
        <v>10325.780000000001</v>
      </c>
      <c r="Y18" s="79">
        <v>10319.25</v>
      </c>
      <c r="Z18" s="75"/>
      <c r="AA18" s="79">
        <v>9256.5400000000009</v>
      </c>
      <c r="AB18" s="79">
        <v>10530.13</v>
      </c>
      <c r="AC18" s="79"/>
      <c r="AD18" s="79">
        <v>10049.049999999999</v>
      </c>
      <c r="AE18" s="79">
        <v>11207.54</v>
      </c>
      <c r="AF18" s="79"/>
      <c r="AG18" s="79"/>
      <c r="AH18" s="79">
        <v>12835.03</v>
      </c>
      <c r="AI18" s="79"/>
      <c r="AJ18" s="79">
        <v>10063.209999999999</v>
      </c>
      <c r="AK18" s="79">
        <v>10768.76</v>
      </c>
      <c r="AL18" s="79">
        <v>12026.75</v>
      </c>
      <c r="AM18" s="69"/>
      <c r="AN18" s="79">
        <v>9014.68</v>
      </c>
      <c r="AO18" s="79">
        <v>9549.81</v>
      </c>
      <c r="AP18" s="79">
        <v>9283.86</v>
      </c>
      <c r="AQ18" s="79">
        <v>7426.81</v>
      </c>
      <c r="AR18" s="79">
        <v>9681.94</v>
      </c>
      <c r="AS18" s="79">
        <v>9323.1200000000008</v>
      </c>
      <c r="AT18" s="79">
        <v>10281.65</v>
      </c>
      <c r="AU18" s="79">
        <v>11187.98</v>
      </c>
      <c r="AV18" s="79">
        <v>7665.78</v>
      </c>
      <c r="AW18" s="79">
        <v>8690.18</v>
      </c>
      <c r="AX18" s="79">
        <v>9453.2099999999991</v>
      </c>
      <c r="AY18" s="80"/>
      <c r="AZ18" s="79">
        <v>8911.09</v>
      </c>
      <c r="BA18" s="79">
        <v>9764.69</v>
      </c>
      <c r="BB18" s="79">
        <v>9229.51</v>
      </c>
      <c r="BC18" s="79">
        <v>9071.74</v>
      </c>
      <c r="BD18" s="79">
        <v>9067.5300000000007</v>
      </c>
      <c r="BE18" s="79">
        <v>8476.25</v>
      </c>
      <c r="BF18" s="79">
        <v>7562.69</v>
      </c>
      <c r="BG18" s="79">
        <v>8157.14</v>
      </c>
      <c r="BH18" s="79">
        <v>8079.61</v>
      </c>
      <c r="BI18" s="79">
        <v>8761.9</v>
      </c>
      <c r="BJ18" s="80"/>
    </row>
    <row r="19" spans="1:62" x14ac:dyDescent="0.3">
      <c r="A19" s="70" t="s">
        <v>265</v>
      </c>
      <c r="B19" s="79">
        <v>39526.800000000003</v>
      </c>
      <c r="C19" s="79">
        <v>41169.800000000003</v>
      </c>
      <c r="D19" s="75"/>
      <c r="E19" s="79">
        <v>46725.88</v>
      </c>
      <c r="F19" s="75"/>
      <c r="G19" s="79">
        <v>37031.35</v>
      </c>
      <c r="H19" s="79">
        <v>33154.89</v>
      </c>
      <c r="I19" s="75"/>
      <c r="J19" s="79">
        <v>37486.01</v>
      </c>
      <c r="K19" s="79">
        <v>30174.02</v>
      </c>
      <c r="L19" s="75"/>
      <c r="M19" s="79">
        <v>39682.699999999997</v>
      </c>
      <c r="N19" s="79">
        <v>42199.06</v>
      </c>
      <c r="O19" s="79">
        <v>37897.800000000003</v>
      </c>
      <c r="P19" s="79">
        <v>35041.43</v>
      </c>
      <c r="Q19" s="79">
        <v>36286.129999999997</v>
      </c>
      <c r="R19" s="79">
        <v>39659.81</v>
      </c>
      <c r="S19" s="75"/>
      <c r="T19" s="79">
        <v>40358.76</v>
      </c>
      <c r="U19" s="75"/>
      <c r="V19" s="75"/>
      <c r="W19" s="79">
        <v>31938.59</v>
      </c>
      <c r="X19" s="79">
        <v>41141.919999999998</v>
      </c>
      <c r="Y19" s="79">
        <v>36889.5</v>
      </c>
      <c r="Z19" s="75"/>
      <c r="AA19" s="79">
        <v>34422.199999999997</v>
      </c>
      <c r="AB19" s="79">
        <v>36652.300000000003</v>
      </c>
      <c r="AC19" s="79"/>
      <c r="AD19" s="79">
        <v>39340.33</v>
      </c>
      <c r="AE19" s="79">
        <v>43082.95</v>
      </c>
      <c r="AF19" s="79"/>
      <c r="AG19" s="79"/>
      <c r="AH19" s="79">
        <v>48051.98</v>
      </c>
      <c r="AI19" s="79"/>
      <c r="AJ19" s="79">
        <v>37609.050000000003</v>
      </c>
      <c r="AK19" s="79">
        <v>37873.99</v>
      </c>
      <c r="AL19" s="79">
        <v>39564.67</v>
      </c>
      <c r="AM19" s="69"/>
      <c r="AN19" s="79">
        <v>33571.339999999997</v>
      </c>
      <c r="AO19" s="79">
        <v>33180.550000000003</v>
      </c>
      <c r="AP19" s="79">
        <v>33541.629999999997</v>
      </c>
      <c r="AQ19" s="79">
        <v>27181.27</v>
      </c>
      <c r="AR19" s="79">
        <v>35979</v>
      </c>
      <c r="AS19" s="79">
        <v>32494.46</v>
      </c>
      <c r="AT19" s="79">
        <v>37429.67</v>
      </c>
      <c r="AU19" s="79">
        <v>39361.9</v>
      </c>
      <c r="AV19" s="79">
        <v>27178.38</v>
      </c>
      <c r="AW19" s="79">
        <v>31705.5</v>
      </c>
      <c r="AX19" s="79">
        <v>34277.699999999997</v>
      </c>
      <c r="AY19" s="80"/>
      <c r="AZ19" s="79">
        <v>27364.01</v>
      </c>
      <c r="BA19" s="79">
        <v>31799.84</v>
      </c>
      <c r="BB19" s="79">
        <v>28454.21</v>
      </c>
      <c r="BC19" s="79">
        <v>27681.96</v>
      </c>
      <c r="BD19" s="79">
        <v>27731.43</v>
      </c>
      <c r="BE19" s="79">
        <v>31516.21</v>
      </c>
      <c r="BF19" s="79">
        <v>30260.39</v>
      </c>
      <c r="BG19" s="79">
        <v>24751.87</v>
      </c>
      <c r="BH19" s="79">
        <v>24708.720000000001</v>
      </c>
      <c r="BI19" s="79">
        <v>25977.25</v>
      </c>
      <c r="BJ19" s="80"/>
    </row>
    <row r="20" spans="1:62" x14ac:dyDescent="0.3">
      <c r="A20" s="70" t="s">
        <v>266</v>
      </c>
      <c r="B20" s="79">
        <v>6888.75</v>
      </c>
      <c r="C20" s="79">
        <v>5749.09</v>
      </c>
      <c r="D20" s="75"/>
      <c r="E20" s="79">
        <v>7952.41</v>
      </c>
      <c r="F20" s="75"/>
      <c r="G20" s="79">
        <v>6094.77</v>
      </c>
      <c r="H20" s="79">
        <v>3602.01</v>
      </c>
      <c r="I20" s="75"/>
      <c r="J20" s="79">
        <v>5693.31</v>
      </c>
      <c r="K20" s="79">
        <v>3398.15</v>
      </c>
      <c r="L20" s="75"/>
      <c r="M20" s="79">
        <v>6321.61</v>
      </c>
      <c r="N20" s="79">
        <v>7010.06</v>
      </c>
      <c r="O20" s="79">
        <v>6105.57</v>
      </c>
      <c r="P20" s="79">
        <v>5188.76</v>
      </c>
      <c r="Q20" s="79">
        <v>5400.26</v>
      </c>
      <c r="R20" s="79">
        <v>5398.43</v>
      </c>
      <c r="S20" s="75"/>
      <c r="T20" s="79">
        <v>6406.19</v>
      </c>
      <c r="U20" s="75"/>
      <c r="V20" s="75"/>
      <c r="W20" s="79">
        <v>3732.1</v>
      </c>
      <c r="X20" s="79">
        <v>7447.27</v>
      </c>
      <c r="Y20" s="79">
        <v>5237.92</v>
      </c>
      <c r="Z20" s="75"/>
      <c r="AA20" s="79">
        <v>5391.95</v>
      </c>
      <c r="AB20" s="79">
        <v>4826.99</v>
      </c>
      <c r="AC20" s="79"/>
      <c r="AD20" s="79">
        <v>6590.43</v>
      </c>
      <c r="AE20" s="79">
        <v>6729.68</v>
      </c>
      <c r="AF20" s="79"/>
      <c r="AG20" s="79"/>
      <c r="AH20" s="79">
        <v>7378.06</v>
      </c>
      <c r="AI20" s="79"/>
      <c r="AJ20" s="79">
        <v>5697.87</v>
      </c>
      <c r="AK20" s="79">
        <v>5499.13</v>
      </c>
      <c r="AL20" s="79">
        <v>5150.5</v>
      </c>
      <c r="AM20" s="69"/>
      <c r="AN20" s="79">
        <v>4924.8500000000004</v>
      </c>
      <c r="AO20" s="79">
        <v>3794.02</v>
      </c>
      <c r="AP20" s="79">
        <v>4602.92</v>
      </c>
      <c r="AQ20" s="79">
        <v>3863.35</v>
      </c>
      <c r="AR20" s="79">
        <v>5009.26</v>
      </c>
      <c r="AS20" s="79">
        <v>3610.38</v>
      </c>
      <c r="AT20" s="79">
        <v>4444.1400000000003</v>
      </c>
      <c r="AU20" s="79">
        <v>4388.8100000000004</v>
      </c>
      <c r="AV20" s="79">
        <v>3153.86</v>
      </c>
      <c r="AW20" s="79">
        <v>4266.54</v>
      </c>
      <c r="AX20" s="79">
        <v>4578.22</v>
      </c>
      <c r="AY20" s="80"/>
      <c r="AZ20" s="79">
        <v>2183.63</v>
      </c>
      <c r="BA20" s="79">
        <v>2813.87</v>
      </c>
      <c r="BB20" s="79">
        <v>2364.25</v>
      </c>
      <c r="BC20" s="79">
        <v>2184.86</v>
      </c>
      <c r="BD20" s="79">
        <v>2304.11</v>
      </c>
      <c r="BE20" s="79">
        <v>3951.84</v>
      </c>
      <c r="BF20" s="79">
        <v>4381.82</v>
      </c>
      <c r="BG20" s="79">
        <v>1944.33</v>
      </c>
      <c r="BH20" s="79">
        <v>2033.03</v>
      </c>
      <c r="BI20" s="79">
        <v>2023.48</v>
      </c>
      <c r="BJ20" s="80"/>
    </row>
    <row r="21" spans="1:62" x14ac:dyDescent="0.3">
      <c r="A21" s="70" t="s">
        <v>267</v>
      </c>
      <c r="B21" s="79">
        <v>179.96</v>
      </c>
      <c r="C21" s="79">
        <v>280.19</v>
      </c>
      <c r="D21" s="75"/>
      <c r="E21" s="79">
        <v>167.1</v>
      </c>
      <c r="F21" s="75"/>
      <c r="G21" s="79">
        <v>165.24</v>
      </c>
      <c r="H21" s="79">
        <v>351.46</v>
      </c>
      <c r="I21" s="75"/>
      <c r="J21" s="79">
        <v>161.62</v>
      </c>
      <c r="K21" s="79">
        <v>455.7</v>
      </c>
      <c r="L21" s="75"/>
      <c r="M21" s="79">
        <v>106.61</v>
      </c>
      <c r="N21" s="79">
        <v>146.75</v>
      </c>
      <c r="O21" s="79">
        <v>120.32</v>
      </c>
      <c r="P21" s="79">
        <v>143.88</v>
      </c>
      <c r="Q21" s="79">
        <v>309.62</v>
      </c>
      <c r="R21" s="79">
        <v>155.82</v>
      </c>
      <c r="S21" s="75"/>
      <c r="T21" s="79">
        <v>121.23</v>
      </c>
      <c r="U21" s="75"/>
      <c r="V21" s="75"/>
      <c r="W21" s="79">
        <v>378.06</v>
      </c>
      <c r="X21" s="79">
        <v>105.69</v>
      </c>
      <c r="Y21" s="79">
        <v>304.68</v>
      </c>
      <c r="Z21" s="75"/>
      <c r="AA21" s="79">
        <v>221</v>
      </c>
      <c r="AB21" s="79">
        <v>516.36</v>
      </c>
      <c r="AC21" s="79"/>
      <c r="AD21" s="79">
        <v>133.06</v>
      </c>
      <c r="AE21" s="79">
        <v>255.58</v>
      </c>
      <c r="AF21" s="79"/>
      <c r="AG21" s="79"/>
      <c r="AH21" s="79">
        <v>207.6</v>
      </c>
      <c r="AI21" s="79"/>
      <c r="AJ21" s="79">
        <v>125.06</v>
      </c>
      <c r="AK21" s="79">
        <v>127.51</v>
      </c>
      <c r="AL21" s="79">
        <v>349.89</v>
      </c>
      <c r="AM21" s="69"/>
      <c r="AN21" s="79">
        <v>252.46</v>
      </c>
      <c r="AO21" s="79">
        <v>160.94999999999999</v>
      </c>
      <c r="AP21" s="79">
        <v>207.63</v>
      </c>
      <c r="AQ21" s="79">
        <v>394.1</v>
      </c>
      <c r="AR21" s="79">
        <v>183.89</v>
      </c>
      <c r="AS21" s="79">
        <v>140.47</v>
      </c>
      <c r="AT21" s="79">
        <v>143.09</v>
      </c>
      <c r="AU21" s="79">
        <v>177.37</v>
      </c>
      <c r="AV21" s="79">
        <v>128.6</v>
      </c>
      <c r="AW21" s="79">
        <v>179.49</v>
      </c>
      <c r="AX21" s="79">
        <v>209.65</v>
      </c>
      <c r="AY21" s="80"/>
      <c r="AZ21" s="79">
        <v>113.71</v>
      </c>
      <c r="BA21" s="79">
        <v>115.57</v>
      </c>
      <c r="BB21" s="79">
        <v>115.28</v>
      </c>
      <c r="BC21" s="79">
        <v>112.61</v>
      </c>
      <c r="BD21" s="79">
        <v>115.5</v>
      </c>
      <c r="BE21" s="79">
        <v>377.39</v>
      </c>
      <c r="BF21" s="79">
        <v>582.36</v>
      </c>
      <c r="BG21" s="79">
        <v>111.01</v>
      </c>
      <c r="BH21" s="79">
        <v>163.69999999999999</v>
      </c>
      <c r="BI21" s="79">
        <v>113.09</v>
      </c>
      <c r="BJ21" s="80"/>
    </row>
    <row r="22" spans="1:62" x14ac:dyDescent="0.3">
      <c r="A22" s="70" t="s">
        <v>268</v>
      </c>
      <c r="B22" s="79">
        <v>2954.41</v>
      </c>
      <c r="C22" s="79">
        <v>1305.33</v>
      </c>
      <c r="D22" s="75"/>
      <c r="E22" s="79">
        <v>3850.09</v>
      </c>
      <c r="F22" s="75"/>
      <c r="G22" s="79">
        <v>3138.97</v>
      </c>
      <c r="H22" s="79">
        <v>993.14</v>
      </c>
      <c r="I22" s="75"/>
      <c r="J22" s="79">
        <v>1967.14</v>
      </c>
      <c r="K22" s="79">
        <v>995.01</v>
      </c>
      <c r="L22" s="75"/>
      <c r="M22" s="79">
        <v>3155.51</v>
      </c>
      <c r="N22" s="79">
        <v>2595.04</v>
      </c>
      <c r="O22" s="79">
        <v>3084.79</v>
      </c>
      <c r="P22" s="79">
        <v>2227.02</v>
      </c>
      <c r="Q22" s="79">
        <v>1509.79</v>
      </c>
      <c r="R22" s="79">
        <v>1635.29</v>
      </c>
      <c r="S22" s="75"/>
      <c r="T22" s="79">
        <v>3285.87</v>
      </c>
      <c r="U22" s="75"/>
      <c r="V22" s="75"/>
      <c r="W22" s="79">
        <v>938.04</v>
      </c>
      <c r="X22" s="79">
        <v>3643.03</v>
      </c>
      <c r="Y22" s="79">
        <v>1079.83</v>
      </c>
      <c r="Z22" s="75"/>
      <c r="AA22" s="79">
        <v>2472.11</v>
      </c>
      <c r="AB22" s="79">
        <v>1974.33</v>
      </c>
      <c r="AC22" s="79"/>
      <c r="AD22" s="79">
        <v>3395.27</v>
      </c>
      <c r="AE22" s="79">
        <v>2684.98</v>
      </c>
      <c r="AF22" s="79"/>
      <c r="AG22" s="79"/>
      <c r="AH22" s="79">
        <v>2920.12</v>
      </c>
      <c r="AI22" s="79"/>
      <c r="AJ22" s="79">
        <v>2505.42</v>
      </c>
      <c r="AK22" s="79">
        <v>2364.27</v>
      </c>
      <c r="AL22" s="79">
        <v>815.37</v>
      </c>
      <c r="AM22" s="69"/>
      <c r="AN22" s="79">
        <v>2478.46</v>
      </c>
      <c r="AO22" s="79">
        <v>1548.92</v>
      </c>
      <c r="AP22" s="79">
        <v>2335.5500000000002</v>
      </c>
      <c r="AQ22" s="79">
        <v>2036.75</v>
      </c>
      <c r="AR22" s="79">
        <v>2522.17</v>
      </c>
      <c r="AS22" s="79">
        <v>1505.13</v>
      </c>
      <c r="AT22" s="79">
        <v>1912.79</v>
      </c>
      <c r="AU22" s="79">
        <v>1770.47</v>
      </c>
      <c r="AV22" s="79">
        <v>1350.78</v>
      </c>
      <c r="AW22" s="79">
        <v>2074.94</v>
      </c>
      <c r="AX22" s="79">
        <v>2232.44</v>
      </c>
      <c r="AY22" s="80"/>
      <c r="AZ22" s="79">
        <v>831.32</v>
      </c>
      <c r="BA22" s="79">
        <v>1064.48</v>
      </c>
      <c r="BB22" s="79">
        <v>885.4</v>
      </c>
      <c r="BC22" s="79">
        <v>788.97</v>
      </c>
      <c r="BD22" s="79">
        <v>869.99</v>
      </c>
      <c r="BE22" s="79">
        <v>1688.34</v>
      </c>
      <c r="BF22" s="79">
        <v>1962.41</v>
      </c>
      <c r="BG22" s="79">
        <v>722.23</v>
      </c>
      <c r="BH22" s="79">
        <v>775.43</v>
      </c>
      <c r="BI22" s="79">
        <v>745.75</v>
      </c>
      <c r="BJ22" s="80"/>
    </row>
    <row r="23" spans="1:62" x14ac:dyDescent="0.3">
      <c r="A23" s="70" t="s">
        <v>269</v>
      </c>
      <c r="B23" s="79">
        <v>193.36</v>
      </c>
      <c r="C23" s="68">
        <v>63.75</v>
      </c>
      <c r="D23" s="75"/>
      <c r="E23" s="79">
        <v>298.18</v>
      </c>
      <c r="F23" s="75"/>
      <c r="G23" s="79">
        <v>265.14</v>
      </c>
      <c r="H23" s="68">
        <v>53.61</v>
      </c>
      <c r="I23" s="75"/>
      <c r="J23" s="79">
        <v>132.33000000000001</v>
      </c>
      <c r="K23" s="68">
        <v>57.69</v>
      </c>
      <c r="L23" s="75"/>
      <c r="M23" s="79">
        <v>270.26</v>
      </c>
      <c r="N23" s="79">
        <v>154.88999999999999</v>
      </c>
      <c r="O23" s="79">
        <v>278.33</v>
      </c>
      <c r="P23" s="79">
        <v>163.61000000000001</v>
      </c>
      <c r="Q23" s="68">
        <v>87.33</v>
      </c>
      <c r="R23" s="68">
        <v>85.57</v>
      </c>
      <c r="S23" s="75"/>
      <c r="T23" s="79">
        <v>279.70999999999998</v>
      </c>
      <c r="U23" s="75"/>
      <c r="V23" s="75"/>
      <c r="W23" s="68">
        <v>42.7</v>
      </c>
      <c r="X23" s="79">
        <v>281.37</v>
      </c>
      <c r="Y23" s="68">
        <v>35.51</v>
      </c>
      <c r="Z23" s="75"/>
      <c r="AA23" s="79">
        <v>170.84</v>
      </c>
      <c r="AB23" s="79">
        <v>169.85</v>
      </c>
      <c r="AC23" s="79"/>
      <c r="AD23" s="79">
        <v>266.92</v>
      </c>
      <c r="AE23" s="79">
        <v>160.99</v>
      </c>
      <c r="AF23" s="79"/>
      <c r="AG23" s="79"/>
      <c r="AH23" s="79">
        <v>219.14</v>
      </c>
      <c r="AI23" s="79"/>
      <c r="AJ23" s="79">
        <v>170.27</v>
      </c>
      <c r="AK23" s="79">
        <v>161.84</v>
      </c>
      <c r="AL23" s="68">
        <v>24.18</v>
      </c>
      <c r="AM23" s="69"/>
      <c r="AN23" s="79">
        <v>251.94</v>
      </c>
      <c r="AO23" s="79">
        <v>128.13999999999999</v>
      </c>
      <c r="AP23" s="79">
        <v>248.99</v>
      </c>
      <c r="AQ23" s="79">
        <v>226.78</v>
      </c>
      <c r="AR23" s="79">
        <v>259.95</v>
      </c>
      <c r="AS23" s="79">
        <v>131.54</v>
      </c>
      <c r="AT23" s="79">
        <v>169.23</v>
      </c>
      <c r="AU23" s="79">
        <v>149.30000000000001</v>
      </c>
      <c r="AV23" s="79">
        <v>118.58</v>
      </c>
      <c r="AW23" s="79">
        <v>204.15</v>
      </c>
      <c r="AX23" s="79">
        <v>225</v>
      </c>
      <c r="AY23" s="80"/>
      <c r="AZ23" s="68">
        <v>64.260000000000005</v>
      </c>
      <c r="BA23" s="68">
        <v>87.97</v>
      </c>
      <c r="BB23" s="68">
        <v>69.959999999999994</v>
      </c>
      <c r="BC23" s="68">
        <v>59.22</v>
      </c>
      <c r="BD23" s="68">
        <v>68.599999999999994</v>
      </c>
      <c r="BE23" s="79">
        <v>154.27000000000001</v>
      </c>
      <c r="BF23" s="79">
        <v>183.15</v>
      </c>
      <c r="BG23" s="68">
        <v>55.19</v>
      </c>
      <c r="BH23" s="68">
        <v>63.22</v>
      </c>
      <c r="BI23" s="68">
        <v>57.71</v>
      </c>
      <c r="BJ23" s="80"/>
    </row>
    <row r="24" spans="1:62" x14ac:dyDescent="0.3">
      <c r="A24" s="70" t="s">
        <v>270</v>
      </c>
      <c r="B24" s="79">
        <v>487</v>
      </c>
      <c r="C24" s="79">
        <v>178.97</v>
      </c>
      <c r="D24" s="75"/>
      <c r="E24" s="79">
        <v>832.69</v>
      </c>
      <c r="F24" s="75"/>
      <c r="G24" s="79">
        <v>823.54</v>
      </c>
      <c r="H24" s="79">
        <v>137.93</v>
      </c>
      <c r="I24" s="75"/>
      <c r="J24" s="79">
        <v>324.51</v>
      </c>
      <c r="K24" s="79">
        <v>168.45</v>
      </c>
      <c r="L24" s="75"/>
      <c r="M24" s="79">
        <v>878.38</v>
      </c>
      <c r="N24" s="79">
        <v>347.09</v>
      </c>
      <c r="O24" s="79">
        <v>900.18</v>
      </c>
      <c r="P24" s="79">
        <v>444.03</v>
      </c>
      <c r="Q24" s="79">
        <v>264.25</v>
      </c>
      <c r="R24" s="79">
        <v>176.64</v>
      </c>
      <c r="S24" s="75"/>
      <c r="T24" s="79">
        <v>888.24</v>
      </c>
      <c r="U24" s="75"/>
      <c r="V24" s="75"/>
      <c r="W24" s="68">
        <v>89.43</v>
      </c>
      <c r="X24" s="79">
        <v>679.83</v>
      </c>
      <c r="Y24" s="68">
        <v>53.35</v>
      </c>
      <c r="Z24" s="75"/>
      <c r="AA24" s="79">
        <v>445.81</v>
      </c>
      <c r="AB24" s="79">
        <v>562.44000000000005</v>
      </c>
      <c r="AC24" s="79"/>
      <c r="AD24" s="79">
        <v>768</v>
      </c>
      <c r="AE24" s="79">
        <v>353.15</v>
      </c>
      <c r="AF24" s="79"/>
      <c r="AG24" s="79"/>
      <c r="AH24" s="79">
        <v>652.57000000000005</v>
      </c>
      <c r="AI24" s="79"/>
      <c r="AJ24" s="79">
        <v>431.2</v>
      </c>
      <c r="AK24" s="79">
        <v>376.41</v>
      </c>
      <c r="AL24" s="68">
        <v>27.84</v>
      </c>
      <c r="AM24" s="69"/>
      <c r="AN24" s="79">
        <v>883.66</v>
      </c>
      <c r="AO24" s="79">
        <v>393.58</v>
      </c>
      <c r="AP24" s="79">
        <v>915.77</v>
      </c>
      <c r="AQ24" s="79">
        <v>866.85</v>
      </c>
      <c r="AR24" s="79">
        <v>920.84</v>
      </c>
      <c r="AS24" s="79">
        <v>434.92</v>
      </c>
      <c r="AT24" s="79">
        <v>559.52</v>
      </c>
      <c r="AU24" s="79">
        <v>458.17</v>
      </c>
      <c r="AV24" s="79">
        <v>386.46</v>
      </c>
      <c r="AW24" s="79">
        <v>707.46</v>
      </c>
      <c r="AX24" s="79">
        <v>779.07</v>
      </c>
      <c r="AY24" s="80"/>
      <c r="AZ24" s="79">
        <v>207.11</v>
      </c>
      <c r="BA24" s="79">
        <v>290.13</v>
      </c>
      <c r="BB24" s="79">
        <v>227.58</v>
      </c>
      <c r="BC24" s="79">
        <v>187.22</v>
      </c>
      <c r="BD24" s="79">
        <v>222.34</v>
      </c>
      <c r="BE24" s="79">
        <v>539.39</v>
      </c>
      <c r="BF24" s="79">
        <v>639.55999999999995</v>
      </c>
      <c r="BG24" s="79">
        <v>180.27</v>
      </c>
      <c r="BH24" s="79">
        <v>215.96</v>
      </c>
      <c r="BI24" s="79">
        <v>189.16</v>
      </c>
      <c r="BJ24" s="80"/>
    </row>
    <row r="25" spans="1:62" x14ac:dyDescent="0.3">
      <c r="A25" s="70" t="s">
        <v>271</v>
      </c>
      <c r="B25" s="68">
        <v>49.24</v>
      </c>
      <c r="C25" s="68">
        <v>26.11</v>
      </c>
      <c r="D25" s="75"/>
      <c r="E25" s="68">
        <v>92.39</v>
      </c>
      <c r="F25" s="75"/>
      <c r="G25" s="68">
        <v>93.81</v>
      </c>
      <c r="H25" s="68">
        <v>17.52</v>
      </c>
      <c r="I25" s="75"/>
      <c r="J25" s="68">
        <v>34.46</v>
      </c>
      <c r="K25" s="68">
        <v>23.33</v>
      </c>
      <c r="L25" s="75"/>
      <c r="M25" s="79">
        <v>102.58</v>
      </c>
      <c r="N25" s="68">
        <v>32.07</v>
      </c>
      <c r="O25" s="79">
        <v>110.74</v>
      </c>
      <c r="P25" s="68">
        <v>47.82</v>
      </c>
      <c r="Q25" s="68">
        <v>35.520000000000003</v>
      </c>
      <c r="R25" s="68">
        <v>16.350000000000001</v>
      </c>
      <c r="S25" s="75"/>
      <c r="T25" s="79">
        <v>102.25</v>
      </c>
      <c r="U25" s="75"/>
      <c r="V25" s="75"/>
      <c r="W25" s="64">
        <v>9.27</v>
      </c>
      <c r="X25" s="68">
        <v>72.27</v>
      </c>
      <c r="Y25" s="64">
        <v>4.33</v>
      </c>
      <c r="Z25" s="75"/>
      <c r="AA25" s="68">
        <v>44.82</v>
      </c>
      <c r="AB25" s="68">
        <v>67.67</v>
      </c>
      <c r="AC25" s="68"/>
      <c r="AD25" s="68">
        <v>80.42</v>
      </c>
      <c r="AE25" s="68">
        <v>33.380000000000003</v>
      </c>
      <c r="AF25" s="68"/>
      <c r="AG25" s="68"/>
      <c r="AH25" s="68">
        <v>71.83</v>
      </c>
      <c r="AI25" s="68"/>
      <c r="AJ25" s="68">
        <v>39.799999999999997</v>
      </c>
      <c r="AK25" s="68">
        <v>33.549999999999997</v>
      </c>
      <c r="AL25" s="64">
        <v>2.13</v>
      </c>
      <c r="AM25" s="69"/>
      <c r="AN25" s="79">
        <v>104.42</v>
      </c>
      <c r="AO25" s="68">
        <v>43.43</v>
      </c>
      <c r="AP25" s="79">
        <v>113.93</v>
      </c>
      <c r="AQ25" s="79">
        <v>112.03</v>
      </c>
      <c r="AR25" s="79">
        <v>111.36</v>
      </c>
      <c r="AS25" s="68">
        <v>53.33</v>
      </c>
      <c r="AT25" s="68">
        <v>68.540000000000006</v>
      </c>
      <c r="AU25" s="68">
        <v>51.16</v>
      </c>
      <c r="AV25" s="68">
        <v>45.35</v>
      </c>
      <c r="AW25" s="68">
        <v>85.1</v>
      </c>
      <c r="AX25" s="68">
        <v>92.66</v>
      </c>
      <c r="AY25" s="80"/>
      <c r="AZ25" s="68">
        <v>27.09</v>
      </c>
      <c r="BA25" s="68">
        <v>37.19</v>
      </c>
      <c r="BB25" s="68">
        <v>30.1</v>
      </c>
      <c r="BC25" s="68">
        <v>24.23</v>
      </c>
      <c r="BD25" s="68">
        <v>29.01</v>
      </c>
      <c r="BE25" s="68">
        <v>68.19</v>
      </c>
      <c r="BF25" s="68">
        <v>78.260000000000005</v>
      </c>
      <c r="BG25" s="68">
        <v>23.48</v>
      </c>
      <c r="BH25" s="68">
        <v>28.56</v>
      </c>
      <c r="BI25" s="68">
        <v>24.2</v>
      </c>
      <c r="BJ25" s="80"/>
    </row>
    <row r="26" spans="1:62" x14ac:dyDescent="0.3">
      <c r="A26" s="70" t="s">
        <v>272</v>
      </c>
      <c r="B26" s="68">
        <v>80.73</v>
      </c>
      <c r="C26" s="68">
        <v>62.48</v>
      </c>
      <c r="D26" s="75"/>
      <c r="E26" s="79">
        <v>152.33000000000001</v>
      </c>
      <c r="F26" s="75"/>
      <c r="G26" s="79">
        <v>143.65</v>
      </c>
      <c r="H26" s="68">
        <v>40.39</v>
      </c>
      <c r="I26" s="75"/>
      <c r="J26" s="68">
        <v>57.22</v>
      </c>
      <c r="K26" s="68">
        <v>54.62</v>
      </c>
      <c r="L26" s="75"/>
      <c r="M26" s="79">
        <v>166.86</v>
      </c>
      <c r="N26" s="68">
        <v>49.6</v>
      </c>
      <c r="O26" s="79">
        <v>182.85</v>
      </c>
      <c r="P26" s="68">
        <v>82.48</v>
      </c>
      <c r="Q26" s="68">
        <v>75.47</v>
      </c>
      <c r="R26" s="68">
        <v>29.67</v>
      </c>
      <c r="S26" s="75"/>
      <c r="T26" s="79">
        <v>159.77000000000001</v>
      </c>
      <c r="U26" s="75"/>
      <c r="V26" s="75"/>
      <c r="W26" s="68">
        <v>21.59</v>
      </c>
      <c r="X26" s="79">
        <v>106.24</v>
      </c>
      <c r="Y26" s="68">
        <v>11.5</v>
      </c>
      <c r="Z26" s="75"/>
      <c r="AA26" s="68">
        <v>68.44</v>
      </c>
      <c r="AB26" s="79">
        <v>115.93</v>
      </c>
      <c r="AC26" s="68"/>
      <c r="AD26" s="79">
        <v>120.45</v>
      </c>
      <c r="AE26" s="68">
        <v>47.79</v>
      </c>
      <c r="AF26" s="68"/>
      <c r="AG26" s="68"/>
      <c r="AH26" s="79">
        <v>118.17</v>
      </c>
      <c r="AI26" s="68"/>
      <c r="AJ26" s="68">
        <v>55.51</v>
      </c>
      <c r="AK26" s="68">
        <v>50.46</v>
      </c>
      <c r="AL26" s="64">
        <v>9.92</v>
      </c>
      <c r="AM26" s="69"/>
      <c r="AN26" s="79">
        <v>168.94</v>
      </c>
      <c r="AO26" s="68">
        <v>73.459999999999994</v>
      </c>
      <c r="AP26" s="79">
        <v>192.57</v>
      </c>
      <c r="AQ26" s="79">
        <v>191.42</v>
      </c>
      <c r="AR26" s="79">
        <v>190.17</v>
      </c>
      <c r="AS26" s="68">
        <v>90.3</v>
      </c>
      <c r="AT26" s="79">
        <v>118</v>
      </c>
      <c r="AU26" s="68">
        <v>85.14</v>
      </c>
      <c r="AV26" s="68">
        <v>79.16</v>
      </c>
      <c r="AW26" s="79">
        <v>141.53</v>
      </c>
      <c r="AX26" s="79">
        <v>152.24</v>
      </c>
      <c r="AY26" s="80"/>
      <c r="AZ26" s="68">
        <v>55.21</v>
      </c>
      <c r="BA26" s="68">
        <v>73.2</v>
      </c>
      <c r="BB26" s="68">
        <v>59.01</v>
      </c>
      <c r="BC26" s="68">
        <v>49.87</v>
      </c>
      <c r="BD26" s="68">
        <v>57.44</v>
      </c>
      <c r="BE26" s="79">
        <v>123.71</v>
      </c>
      <c r="BF26" s="79">
        <v>135.59</v>
      </c>
      <c r="BG26" s="68">
        <v>48.18</v>
      </c>
      <c r="BH26" s="68">
        <v>58.05</v>
      </c>
      <c r="BI26" s="68">
        <v>48.97</v>
      </c>
      <c r="BJ26" s="80"/>
    </row>
    <row r="27" spans="1:62" x14ac:dyDescent="0.3">
      <c r="A27" s="70" t="s">
        <v>273</v>
      </c>
      <c r="B27" s="67">
        <v>6.93</v>
      </c>
      <c r="C27" s="67">
        <v>7.11</v>
      </c>
      <c r="D27" s="75"/>
      <c r="E27" s="68">
        <v>12.71</v>
      </c>
      <c r="F27" s="75"/>
      <c r="G27" s="68">
        <v>11.21</v>
      </c>
      <c r="H27" s="67">
        <v>3.99</v>
      </c>
      <c r="I27" s="75"/>
      <c r="J27" s="67">
        <v>4.58</v>
      </c>
      <c r="K27" s="67">
        <v>6.15</v>
      </c>
      <c r="L27" s="75"/>
      <c r="M27" s="67">
        <v>15.06</v>
      </c>
      <c r="N27" s="67">
        <v>3.41</v>
      </c>
      <c r="O27" s="68">
        <v>15.83</v>
      </c>
      <c r="P27" s="67">
        <v>7.24</v>
      </c>
      <c r="Q27" s="67">
        <v>7.67</v>
      </c>
      <c r="R27" s="67">
        <v>1.99</v>
      </c>
      <c r="S27" s="75"/>
      <c r="T27" s="67">
        <v>13.5</v>
      </c>
      <c r="U27" s="75"/>
      <c r="V27" s="75"/>
      <c r="W27" s="67">
        <v>1.75</v>
      </c>
      <c r="X27" s="67">
        <v>7.68</v>
      </c>
      <c r="Y27" s="64">
        <v>0.64400000000000002</v>
      </c>
      <c r="Z27" s="75"/>
      <c r="AA27" s="67">
        <v>5.14</v>
      </c>
      <c r="AB27" s="67">
        <v>9.5299999999999994</v>
      </c>
      <c r="AC27" s="67"/>
      <c r="AD27" s="67">
        <v>9.1300000000000008</v>
      </c>
      <c r="AE27" s="67">
        <v>4.0599999999999996</v>
      </c>
      <c r="AF27" s="67"/>
      <c r="AG27" s="67"/>
      <c r="AH27" s="67">
        <v>9.91</v>
      </c>
      <c r="AI27" s="67"/>
      <c r="AJ27" s="67">
        <v>3.8</v>
      </c>
      <c r="AK27" s="67">
        <v>3.16</v>
      </c>
      <c r="AL27" s="64">
        <v>0.41499999999999998</v>
      </c>
      <c r="AM27" s="69"/>
      <c r="AN27" s="68">
        <v>13.85</v>
      </c>
      <c r="AO27" s="64">
        <v>5.9</v>
      </c>
      <c r="AP27" s="68">
        <v>17.03</v>
      </c>
      <c r="AQ27" s="68">
        <v>17.61</v>
      </c>
      <c r="AR27" s="67">
        <v>17.5</v>
      </c>
      <c r="AS27" s="67">
        <v>7.47</v>
      </c>
      <c r="AT27" s="68">
        <v>10.52</v>
      </c>
      <c r="AU27" s="67">
        <v>6.79</v>
      </c>
      <c r="AV27" s="67">
        <v>6.89</v>
      </c>
      <c r="AW27" s="67">
        <v>12.41</v>
      </c>
      <c r="AX27" s="67">
        <v>12.84</v>
      </c>
      <c r="AY27" s="69"/>
      <c r="AZ27" s="67">
        <v>5.14</v>
      </c>
      <c r="BA27" s="67">
        <v>6.81</v>
      </c>
      <c r="BB27" s="67">
        <v>5.46</v>
      </c>
      <c r="BC27" s="64">
        <v>4.7</v>
      </c>
      <c r="BD27" s="67">
        <v>5.44</v>
      </c>
      <c r="BE27" s="67">
        <v>11.53</v>
      </c>
      <c r="BF27" s="67">
        <v>12.65</v>
      </c>
      <c r="BG27" s="67">
        <v>4.67</v>
      </c>
      <c r="BH27" s="67">
        <v>5.61</v>
      </c>
      <c r="BI27" s="67">
        <v>4.71</v>
      </c>
      <c r="BJ27" s="69"/>
    </row>
    <row r="28" spans="1:62" x14ac:dyDescent="0.3">
      <c r="A28" s="70" t="s">
        <v>366</v>
      </c>
      <c r="B28" s="68">
        <v>35.770000000000003</v>
      </c>
      <c r="C28" s="68">
        <v>43.96</v>
      </c>
      <c r="D28" s="75"/>
      <c r="E28" s="68">
        <v>68.7</v>
      </c>
      <c r="F28" s="75"/>
      <c r="G28" s="68">
        <v>48.31</v>
      </c>
      <c r="H28" s="68">
        <v>25.44</v>
      </c>
      <c r="I28" s="75"/>
      <c r="J28" s="68">
        <v>26.53</v>
      </c>
      <c r="K28" s="68">
        <v>36.25</v>
      </c>
      <c r="L28" s="75"/>
      <c r="M28" s="68">
        <v>74.599999999999994</v>
      </c>
      <c r="N28" s="68">
        <v>20.76</v>
      </c>
      <c r="O28" s="68">
        <v>80.53</v>
      </c>
      <c r="P28" s="68">
        <v>38.32</v>
      </c>
      <c r="Q28" s="68">
        <v>46.88</v>
      </c>
      <c r="R28" s="68">
        <v>12.82</v>
      </c>
      <c r="S28" s="75"/>
      <c r="T28" s="68">
        <v>62.79</v>
      </c>
      <c r="U28" s="75"/>
      <c r="V28" s="75"/>
      <c r="W28" s="68">
        <v>12.65</v>
      </c>
      <c r="X28" s="67">
        <v>35.47</v>
      </c>
      <c r="Y28" s="67">
        <v>3.73</v>
      </c>
      <c r="Z28" s="75"/>
      <c r="AA28" s="68">
        <v>26.83</v>
      </c>
      <c r="AB28" s="68">
        <v>41.59</v>
      </c>
      <c r="AC28" s="68"/>
      <c r="AD28" s="68">
        <v>41.68</v>
      </c>
      <c r="AE28" s="68">
        <v>19.57</v>
      </c>
      <c r="AF28" s="68"/>
      <c r="AG28" s="68"/>
      <c r="AH28" s="68">
        <v>45.83</v>
      </c>
      <c r="AI28" s="68"/>
      <c r="AJ28" s="68">
        <v>17.84</v>
      </c>
      <c r="AK28" s="68">
        <v>14.74</v>
      </c>
      <c r="AL28" s="67">
        <v>2.2200000000000002</v>
      </c>
      <c r="AM28" s="69"/>
      <c r="AN28" s="68">
        <v>69.22</v>
      </c>
      <c r="AO28" s="68">
        <v>29.66</v>
      </c>
      <c r="AP28" s="68">
        <v>86.19</v>
      </c>
      <c r="AQ28" s="68">
        <v>87.66</v>
      </c>
      <c r="AR28" s="68">
        <v>90.49</v>
      </c>
      <c r="AS28" s="68">
        <v>36.380000000000003</v>
      </c>
      <c r="AT28" s="68">
        <v>52.96</v>
      </c>
      <c r="AU28" s="68">
        <v>34.36</v>
      </c>
      <c r="AV28" s="68">
        <v>36.869999999999997</v>
      </c>
      <c r="AW28" s="68">
        <v>63.15</v>
      </c>
      <c r="AX28" s="68">
        <v>63.3</v>
      </c>
      <c r="AY28" s="69"/>
      <c r="AZ28" s="67">
        <v>32.39</v>
      </c>
      <c r="BA28" s="67">
        <v>40.11</v>
      </c>
      <c r="BB28" s="67">
        <v>32.799999999999997</v>
      </c>
      <c r="BC28" s="67">
        <v>28.65</v>
      </c>
      <c r="BD28" s="67">
        <v>33.450000000000003</v>
      </c>
      <c r="BE28" s="67">
        <v>63.82</v>
      </c>
      <c r="BF28" s="67">
        <v>68.12</v>
      </c>
      <c r="BG28" s="67">
        <v>28.41</v>
      </c>
      <c r="BH28" s="67">
        <v>32.49</v>
      </c>
      <c r="BI28" s="67">
        <v>29.74</v>
      </c>
      <c r="BJ28" s="69"/>
    </row>
    <row r="29" spans="1:62" x14ac:dyDescent="0.3">
      <c r="A29" s="70" t="s">
        <v>275</v>
      </c>
      <c r="B29" s="67">
        <v>4.4400000000000004</v>
      </c>
      <c r="C29" s="67">
        <v>4.8899999999999997</v>
      </c>
      <c r="D29" s="75"/>
      <c r="E29" s="67">
        <v>7.56</v>
      </c>
      <c r="F29" s="75"/>
      <c r="G29" s="67">
        <v>4.8899999999999997</v>
      </c>
      <c r="H29" s="67">
        <v>3.15</v>
      </c>
      <c r="I29" s="75"/>
      <c r="J29" s="64">
        <v>3.1</v>
      </c>
      <c r="K29" s="67">
        <v>4.29</v>
      </c>
      <c r="L29" s="75"/>
      <c r="M29" s="67">
        <v>8.39</v>
      </c>
      <c r="N29" s="67">
        <v>2.2400000000000002</v>
      </c>
      <c r="O29" s="67">
        <v>8.36</v>
      </c>
      <c r="P29" s="67">
        <v>4.63</v>
      </c>
      <c r="Q29" s="67">
        <v>5.4</v>
      </c>
      <c r="R29" s="67">
        <v>1.31</v>
      </c>
      <c r="S29" s="75"/>
      <c r="T29" s="67">
        <v>6.95</v>
      </c>
      <c r="U29" s="75"/>
      <c r="V29" s="75"/>
      <c r="W29" s="67">
        <v>1.82</v>
      </c>
      <c r="X29" s="64">
        <v>4.5999999999999996</v>
      </c>
      <c r="Y29" s="64">
        <v>0.41599999999999998</v>
      </c>
      <c r="Z29" s="75"/>
      <c r="AA29" s="67">
        <v>2.61</v>
      </c>
      <c r="AB29" s="67">
        <v>4.16</v>
      </c>
      <c r="AC29" s="67"/>
      <c r="AD29" s="67">
        <v>4.5199999999999996</v>
      </c>
      <c r="AE29" s="64">
        <v>2.2999999999999998</v>
      </c>
      <c r="AF29" s="67"/>
      <c r="AG29" s="67"/>
      <c r="AH29" s="67">
        <v>5.18</v>
      </c>
      <c r="AI29" s="67"/>
      <c r="AJ29" s="67">
        <v>1.86</v>
      </c>
      <c r="AK29" s="67">
        <v>1.607</v>
      </c>
      <c r="AL29" s="67">
        <v>0.26</v>
      </c>
      <c r="AM29" s="69"/>
      <c r="AN29" s="67">
        <v>6.73</v>
      </c>
      <c r="AO29" s="67">
        <v>3.04</v>
      </c>
      <c r="AP29" s="67">
        <v>8.8000000000000007</v>
      </c>
      <c r="AQ29" s="67">
        <v>8.82</v>
      </c>
      <c r="AR29" s="67">
        <v>9.11</v>
      </c>
      <c r="AS29" s="67">
        <v>3.65</v>
      </c>
      <c r="AT29" s="67">
        <v>5.48</v>
      </c>
      <c r="AU29" s="67">
        <v>3.5</v>
      </c>
      <c r="AV29" s="67">
        <v>3.76</v>
      </c>
      <c r="AW29" s="67">
        <v>6.48</v>
      </c>
      <c r="AX29" s="67">
        <v>6.48</v>
      </c>
      <c r="AY29" s="69"/>
      <c r="AZ29" s="67">
        <v>4.01</v>
      </c>
      <c r="BA29" s="67">
        <v>4.8099999999999996</v>
      </c>
      <c r="BB29" s="67">
        <v>4.05</v>
      </c>
      <c r="BC29" s="67">
        <v>3.76</v>
      </c>
      <c r="BD29" s="67">
        <v>4.04</v>
      </c>
      <c r="BE29" s="67">
        <v>7.46</v>
      </c>
      <c r="BF29" s="67">
        <v>7.54</v>
      </c>
      <c r="BG29" s="67">
        <v>3.68</v>
      </c>
      <c r="BH29" s="67">
        <v>4.04</v>
      </c>
      <c r="BI29" s="67">
        <v>3.77</v>
      </c>
      <c r="BJ29" s="69"/>
    </row>
    <row r="30" spans="1:62" x14ac:dyDescent="0.3">
      <c r="A30" s="70" t="s">
        <v>367</v>
      </c>
      <c r="B30" s="79">
        <v>478.45</v>
      </c>
      <c r="C30" s="79">
        <v>216.41</v>
      </c>
      <c r="D30" s="75"/>
      <c r="E30" s="79">
        <v>643.72</v>
      </c>
      <c r="F30" s="75"/>
      <c r="G30" s="79">
        <v>531.75</v>
      </c>
      <c r="H30" s="79">
        <v>235.03</v>
      </c>
      <c r="I30" s="75"/>
      <c r="J30" s="79">
        <v>376.32</v>
      </c>
      <c r="K30" s="79">
        <v>194.77</v>
      </c>
      <c r="L30" s="75"/>
      <c r="M30" s="79">
        <v>655.93</v>
      </c>
      <c r="N30" s="79">
        <v>365.74</v>
      </c>
      <c r="O30" s="79">
        <v>621.14</v>
      </c>
      <c r="P30" s="79">
        <v>436.1</v>
      </c>
      <c r="Q30" s="79">
        <v>134.76</v>
      </c>
      <c r="R30" s="79">
        <v>284.27</v>
      </c>
      <c r="S30" s="75"/>
      <c r="T30" s="79">
        <v>530.57000000000005</v>
      </c>
      <c r="U30" s="75"/>
      <c r="V30" s="75"/>
      <c r="W30" s="79">
        <v>173.13</v>
      </c>
      <c r="X30" s="79">
        <v>595.30999999999995</v>
      </c>
      <c r="Y30" s="79">
        <v>160.93</v>
      </c>
      <c r="Z30" s="75"/>
      <c r="AA30" s="79">
        <v>438.67</v>
      </c>
      <c r="AB30" s="79">
        <v>197.33</v>
      </c>
      <c r="AC30" s="79"/>
      <c r="AD30" s="79">
        <v>525.41</v>
      </c>
      <c r="AE30" s="79">
        <v>413.55</v>
      </c>
      <c r="AF30" s="79"/>
      <c r="AG30" s="79"/>
      <c r="AH30" s="79">
        <v>418.56</v>
      </c>
      <c r="AI30" s="79"/>
      <c r="AJ30" s="79">
        <v>444.73</v>
      </c>
      <c r="AK30" s="79">
        <v>393.81</v>
      </c>
      <c r="AL30" s="79">
        <v>160.22</v>
      </c>
      <c r="AM30" s="69"/>
      <c r="AN30" s="79">
        <v>220.82</v>
      </c>
      <c r="AO30" s="79">
        <v>228.58</v>
      </c>
      <c r="AP30" s="79">
        <v>199.5</v>
      </c>
      <c r="AQ30" s="79">
        <v>148.94</v>
      </c>
      <c r="AR30" s="79">
        <v>209.47</v>
      </c>
      <c r="AS30" s="79">
        <v>248.18</v>
      </c>
      <c r="AT30" s="79">
        <v>213.67</v>
      </c>
      <c r="AU30" s="79">
        <v>246.72</v>
      </c>
      <c r="AV30" s="79">
        <v>165.44</v>
      </c>
      <c r="AW30" s="79">
        <v>181.4</v>
      </c>
      <c r="AX30" s="79">
        <v>183.29</v>
      </c>
      <c r="AY30" s="114"/>
      <c r="AZ30" s="79">
        <v>263.2</v>
      </c>
      <c r="BA30" s="79">
        <v>169.83</v>
      </c>
      <c r="BB30" s="79">
        <v>256.23</v>
      </c>
      <c r="BC30" s="79">
        <v>298.22000000000003</v>
      </c>
      <c r="BD30" s="79">
        <v>217.96</v>
      </c>
      <c r="BE30" s="68">
        <v>47.39</v>
      </c>
      <c r="BF30" s="68">
        <v>77.290000000000006</v>
      </c>
      <c r="BG30" s="79">
        <v>271.12</v>
      </c>
      <c r="BH30" s="79">
        <v>228.43</v>
      </c>
      <c r="BI30" s="79">
        <v>269.88</v>
      </c>
      <c r="BJ30" s="80"/>
    </row>
    <row r="31" spans="1:62" x14ac:dyDescent="0.3">
      <c r="A31" s="70" t="s">
        <v>277</v>
      </c>
      <c r="B31" s="79">
        <v>16758.8</v>
      </c>
      <c r="C31" s="79">
        <v>6878.23</v>
      </c>
      <c r="D31" s="75"/>
      <c r="E31" s="79">
        <v>26178</v>
      </c>
      <c r="F31" s="75"/>
      <c r="G31" s="79">
        <v>20191.400000000001</v>
      </c>
      <c r="H31" s="79">
        <v>7999.31</v>
      </c>
      <c r="I31" s="75"/>
      <c r="J31" s="79">
        <v>13147.96</v>
      </c>
      <c r="K31" s="79">
        <v>6101.45</v>
      </c>
      <c r="L31" s="75"/>
      <c r="M31" s="79">
        <v>22075.85</v>
      </c>
      <c r="N31" s="79">
        <v>11363.51</v>
      </c>
      <c r="O31" s="79">
        <v>22152.05</v>
      </c>
      <c r="P31" s="79">
        <v>14273.16</v>
      </c>
      <c r="Q31" s="79">
        <v>4060.69</v>
      </c>
      <c r="R31" s="79">
        <v>9220.75</v>
      </c>
      <c r="S31" s="75"/>
      <c r="T31" s="79">
        <v>20715.87</v>
      </c>
      <c r="U31" s="75"/>
      <c r="V31" s="75"/>
      <c r="W31" s="79">
        <v>5620.94</v>
      </c>
      <c r="X31" s="79">
        <v>22632.97</v>
      </c>
      <c r="Y31" s="79">
        <v>5061.1499999999996</v>
      </c>
      <c r="Z31" s="75"/>
      <c r="AA31" s="79">
        <v>18237.55</v>
      </c>
      <c r="AB31" s="79">
        <v>6230.88</v>
      </c>
      <c r="AC31" s="79"/>
      <c r="AD31" s="79">
        <v>21276.38</v>
      </c>
      <c r="AE31" s="79">
        <v>16278.83</v>
      </c>
      <c r="AF31" s="79"/>
      <c r="AG31" s="79"/>
      <c r="AH31" s="79">
        <v>17487.759999999998</v>
      </c>
      <c r="AI31" s="79"/>
      <c r="AJ31" s="79">
        <v>16293.23</v>
      </c>
      <c r="AK31" s="79">
        <v>15262.88</v>
      </c>
      <c r="AL31" s="79">
        <v>4749.82</v>
      </c>
      <c r="AM31" s="44"/>
      <c r="AN31" s="79">
        <v>6505.27</v>
      </c>
      <c r="AO31" s="79">
        <v>7088.88</v>
      </c>
      <c r="AP31" s="79">
        <v>6025.17</v>
      </c>
      <c r="AQ31" s="79">
        <v>4659.83</v>
      </c>
      <c r="AR31" s="79">
        <v>6546</v>
      </c>
      <c r="AS31" s="79">
        <v>7399.49</v>
      </c>
      <c r="AT31" s="79">
        <v>6656.54</v>
      </c>
      <c r="AU31" s="79">
        <v>7770.78</v>
      </c>
      <c r="AV31" s="79">
        <v>4972.1000000000004</v>
      </c>
      <c r="AW31" s="79">
        <v>5414.6</v>
      </c>
      <c r="AX31" s="79">
        <v>5569.38</v>
      </c>
      <c r="AY31" s="114"/>
      <c r="AZ31" s="79">
        <v>8523.7800000000007</v>
      </c>
      <c r="BA31" s="79">
        <v>5240.22</v>
      </c>
      <c r="BB31" s="79">
        <v>8151.3</v>
      </c>
      <c r="BC31" s="79">
        <v>9259.31</v>
      </c>
      <c r="BD31" s="79">
        <v>7153.52</v>
      </c>
      <c r="BE31" s="79">
        <v>1256.55</v>
      </c>
      <c r="BF31" s="79">
        <v>2297.19</v>
      </c>
      <c r="BG31" s="79">
        <v>9212.7999999999993</v>
      </c>
      <c r="BH31" s="79">
        <v>8099.78</v>
      </c>
      <c r="BI31" s="79">
        <v>8972.4</v>
      </c>
      <c r="BJ31" s="80"/>
    </row>
    <row r="32" spans="1:62" x14ac:dyDescent="0.3">
      <c r="A32" s="70" t="s">
        <v>278</v>
      </c>
      <c r="B32" s="79">
        <v>169.32</v>
      </c>
      <c r="C32" s="79">
        <v>250.05</v>
      </c>
      <c r="D32" s="75"/>
      <c r="E32" s="79">
        <v>219.1</v>
      </c>
      <c r="F32" s="75"/>
      <c r="G32" s="79">
        <v>197.7</v>
      </c>
      <c r="H32" s="79">
        <v>207.99</v>
      </c>
      <c r="I32" s="75"/>
      <c r="J32" s="79">
        <v>201.1</v>
      </c>
      <c r="K32" s="79">
        <v>224.31</v>
      </c>
      <c r="L32" s="75"/>
      <c r="M32" s="79">
        <v>199.03</v>
      </c>
      <c r="N32" s="79">
        <v>177.76</v>
      </c>
      <c r="O32" s="79">
        <v>204.27</v>
      </c>
      <c r="P32" s="79">
        <v>170.56</v>
      </c>
      <c r="Q32" s="79">
        <v>225.12</v>
      </c>
      <c r="R32" s="79">
        <v>166.16</v>
      </c>
      <c r="S32" s="75"/>
      <c r="T32" s="79">
        <v>200.21</v>
      </c>
      <c r="U32" s="75"/>
      <c r="V32" s="75"/>
      <c r="W32" s="79">
        <v>194.5</v>
      </c>
      <c r="X32" s="79">
        <v>191.7</v>
      </c>
      <c r="Y32" s="79">
        <v>222.1</v>
      </c>
      <c r="Z32" s="75"/>
      <c r="AA32" s="79">
        <v>170.64</v>
      </c>
      <c r="AB32" s="79">
        <v>238.29</v>
      </c>
      <c r="AC32" s="79"/>
      <c r="AD32" s="79">
        <v>182.5</v>
      </c>
      <c r="AE32" s="79">
        <v>209.91</v>
      </c>
      <c r="AF32" s="79"/>
      <c r="AG32" s="79"/>
      <c r="AH32" s="79">
        <v>236.82</v>
      </c>
      <c r="AI32" s="79"/>
      <c r="AJ32" s="79">
        <v>161.88999999999999</v>
      </c>
      <c r="AK32" s="79">
        <v>152.88999999999999</v>
      </c>
      <c r="AL32" s="79">
        <v>310.73</v>
      </c>
      <c r="AM32" s="44"/>
      <c r="AN32" s="67">
        <v>82.27</v>
      </c>
      <c r="AO32" s="67">
        <v>46.57</v>
      </c>
      <c r="AP32" s="79">
        <v>127.15</v>
      </c>
      <c r="AQ32" s="79">
        <v>110.32</v>
      </c>
      <c r="AR32" s="79">
        <v>142.74</v>
      </c>
      <c r="AS32" s="67">
        <v>21.39</v>
      </c>
      <c r="AT32" s="67">
        <v>28.63</v>
      </c>
      <c r="AU32" s="67">
        <v>47.5</v>
      </c>
      <c r="AV32" s="68">
        <v>40.659999999999997</v>
      </c>
      <c r="AW32" s="68">
        <v>81.93</v>
      </c>
      <c r="AX32" s="68">
        <v>70.790000000000006</v>
      </c>
      <c r="AY32" s="44"/>
      <c r="AZ32" s="68">
        <v>40.51</v>
      </c>
      <c r="BA32" s="68">
        <v>40.340000000000003</v>
      </c>
      <c r="BB32" s="68">
        <v>42.27</v>
      </c>
      <c r="BC32" s="68">
        <v>43.26</v>
      </c>
      <c r="BD32" s="68">
        <v>41.31</v>
      </c>
      <c r="BE32" s="79">
        <v>549.73</v>
      </c>
      <c r="BF32" s="79">
        <v>201.06</v>
      </c>
      <c r="BG32" s="68">
        <v>41.29</v>
      </c>
      <c r="BH32" s="68">
        <v>85.07</v>
      </c>
      <c r="BI32" s="68">
        <v>40.06</v>
      </c>
      <c r="BJ32" s="80"/>
    </row>
    <row r="33" spans="1:62" x14ac:dyDescent="0.3">
      <c r="A33" s="73" t="s">
        <v>279</v>
      </c>
      <c r="B33" s="79">
        <f>SUM(B16:B22)</f>
        <v>188123.5</v>
      </c>
      <c r="C33" s="79">
        <f>SUM(C16:C22)</f>
        <v>226690.47999999998</v>
      </c>
      <c r="D33" s="75"/>
      <c r="E33" s="79">
        <f>SUM(E16:E19)</f>
        <v>215244.68000000002</v>
      </c>
      <c r="F33" s="79"/>
      <c r="G33" s="79">
        <f t="shared" ref="G33:BI33" si="0">SUM(G16:G19)</f>
        <v>177040.73</v>
      </c>
      <c r="H33" s="79">
        <f t="shared" si="0"/>
        <v>201685.74</v>
      </c>
      <c r="I33" s="79"/>
      <c r="J33" s="79">
        <f t="shared" si="0"/>
        <v>185983.21000000002</v>
      </c>
      <c r="K33" s="79">
        <f t="shared" si="0"/>
        <v>179474.15</v>
      </c>
      <c r="L33" s="79"/>
      <c r="M33" s="79">
        <f t="shared" si="0"/>
        <v>195459.26</v>
      </c>
      <c r="N33" s="79">
        <f t="shared" si="0"/>
        <v>190419.66</v>
      </c>
      <c r="O33" s="79">
        <f t="shared" si="0"/>
        <v>186231.97999999998</v>
      </c>
      <c r="P33" s="79">
        <f t="shared" si="0"/>
        <v>180243.24</v>
      </c>
      <c r="Q33" s="79">
        <f t="shared" si="0"/>
        <v>189736.24000000002</v>
      </c>
      <c r="R33" s="79">
        <f t="shared" si="0"/>
        <v>191706.1</v>
      </c>
      <c r="S33" s="79"/>
      <c r="T33" s="79">
        <f t="shared" si="0"/>
        <v>195199.36000000002</v>
      </c>
      <c r="U33" s="79"/>
      <c r="V33" s="79"/>
      <c r="W33" s="79">
        <f t="shared" si="0"/>
        <v>192690.21</v>
      </c>
      <c r="X33" s="79">
        <f t="shared" si="0"/>
        <v>202531.24</v>
      </c>
      <c r="Y33" s="79">
        <f t="shared" si="0"/>
        <v>183361.51</v>
      </c>
      <c r="Z33" s="79"/>
      <c r="AA33" s="79">
        <f t="shared" si="0"/>
        <v>171388.56</v>
      </c>
      <c r="AB33" s="79">
        <f t="shared" si="0"/>
        <v>201905.39</v>
      </c>
      <c r="AC33" s="79"/>
      <c r="AD33" s="79">
        <f t="shared" si="0"/>
        <v>184499.61</v>
      </c>
      <c r="AE33" s="79">
        <f t="shared" si="0"/>
        <v>207742</v>
      </c>
      <c r="AF33" s="79"/>
      <c r="AG33" s="79"/>
      <c r="AH33" s="79">
        <f t="shared" si="0"/>
        <v>232119.32</v>
      </c>
      <c r="AI33" s="79"/>
      <c r="AJ33" s="79">
        <f t="shared" si="0"/>
        <v>195551.44</v>
      </c>
      <c r="AK33" s="79">
        <f t="shared" si="0"/>
        <v>198320.2</v>
      </c>
      <c r="AL33" s="79">
        <f t="shared" si="0"/>
        <v>224236.45</v>
      </c>
      <c r="AM33" s="114"/>
      <c r="AN33" s="79">
        <f t="shared" si="0"/>
        <v>170896.06</v>
      </c>
      <c r="AO33" s="79">
        <f t="shared" si="0"/>
        <v>188178.40999999997</v>
      </c>
      <c r="AP33" s="79">
        <f t="shared" si="0"/>
        <v>178221.93</v>
      </c>
      <c r="AQ33" s="79">
        <f t="shared" si="0"/>
        <v>141800.31999999998</v>
      </c>
      <c r="AR33" s="79">
        <f t="shared" si="0"/>
        <v>185455.87</v>
      </c>
      <c r="AS33" s="79">
        <f t="shared" si="0"/>
        <v>187719.77</v>
      </c>
      <c r="AT33" s="79">
        <f t="shared" si="0"/>
        <v>197570.88</v>
      </c>
      <c r="AU33" s="79">
        <f t="shared" si="0"/>
        <v>218325.58000000002</v>
      </c>
      <c r="AV33" s="79">
        <f t="shared" si="0"/>
        <v>150289.85</v>
      </c>
      <c r="AW33" s="79">
        <f t="shared" si="0"/>
        <v>167454.78</v>
      </c>
      <c r="AX33" s="79">
        <f t="shared" si="0"/>
        <v>179478.06</v>
      </c>
      <c r="AY33" s="114"/>
      <c r="AZ33" s="79">
        <f t="shared" si="0"/>
        <v>191673.77</v>
      </c>
      <c r="BA33" s="79">
        <f t="shared" si="0"/>
        <v>201031.88</v>
      </c>
      <c r="BB33" s="79">
        <f t="shared" si="0"/>
        <v>197152.01</v>
      </c>
      <c r="BC33" s="79">
        <f t="shared" si="0"/>
        <v>198415.06999999998</v>
      </c>
      <c r="BD33" s="79">
        <f t="shared" si="0"/>
        <v>194127.91</v>
      </c>
      <c r="BE33" s="79">
        <f t="shared" si="0"/>
        <v>150968.66999999998</v>
      </c>
      <c r="BF33" s="79">
        <f t="shared" si="0"/>
        <v>126841.77</v>
      </c>
      <c r="BG33" s="79">
        <f t="shared" si="0"/>
        <v>176800.26</v>
      </c>
      <c r="BH33" s="79">
        <f t="shared" si="0"/>
        <v>173693.24999999997</v>
      </c>
      <c r="BI33" s="79">
        <f t="shared" si="0"/>
        <v>188675.46</v>
      </c>
      <c r="BJ33" s="80"/>
    </row>
    <row r="34" spans="1:62" x14ac:dyDescent="0.3">
      <c r="A34" s="73" t="s">
        <v>280</v>
      </c>
      <c r="B34" s="79">
        <f>SUM(B23:B29,B14)</f>
        <v>1976.43</v>
      </c>
      <c r="C34" s="79">
        <f>SUM(C23:C29,C14)</f>
        <v>1004.01</v>
      </c>
      <c r="D34" s="75"/>
      <c r="E34" s="79">
        <f>SUM(E23:E29,E14)</f>
        <v>3424.3100000000004</v>
      </c>
      <c r="F34" s="75"/>
      <c r="G34" s="79">
        <f>SUM(G23:G29,G14)</f>
        <v>3343.8999999999996</v>
      </c>
      <c r="H34" s="79">
        <f>SUM(H23:H29,H14)</f>
        <v>690.48</v>
      </c>
      <c r="I34" s="75"/>
      <c r="J34" s="79">
        <f>SUM(J23:J29,J14)</f>
        <v>1338.8899999999999</v>
      </c>
      <c r="K34" s="79">
        <f>SUM(K23:K29,K14)</f>
        <v>893.19999999999993</v>
      </c>
      <c r="L34" s="75"/>
      <c r="M34" s="79">
        <f t="shared" ref="M34:R34" si="1">SUM(M23:M29,M14)</f>
        <v>3737.74</v>
      </c>
      <c r="N34" s="79">
        <f t="shared" si="1"/>
        <v>1288.51</v>
      </c>
      <c r="O34" s="79">
        <f t="shared" si="1"/>
        <v>3883.5399999999995</v>
      </c>
      <c r="P34" s="79">
        <f t="shared" si="1"/>
        <v>1825.4</v>
      </c>
      <c r="Q34" s="79">
        <f t="shared" si="1"/>
        <v>1360</v>
      </c>
      <c r="R34" s="79">
        <f t="shared" si="1"/>
        <v>681.67000000000007</v>
      </c>
      <c r="S34" s="75"/>
      <c r="T34" s="79">
        <f>SUM(T23:T29,T14)</f>
        <v>3703.91</v>
      </c>
      <c r="U34" s="75"/>
      <c r="V34" s="75"/>
      <c r="W34" s="79">
        <f>SUM(W23:W29,W14)</f>
        <v>390.04</v>
      </c>
      <c r="X34" s="79">
        <f>SUM(X23:X29,X14)</f>
        <v>2714.11</v>
      </c>
      <c r="Y34" s="79">
        <f>SUM(Y23:Y29,Y14)</f>
        <v>209.99</v>
      </c>
      <c r="Z34" s="75"/>
      <c r="AA34" s="79">
        <f>SUM(AA23:AA29,AA14)</f>
        <v>1722.7200000000003</v>
      </c>
      <c r="AB34" s="79">
        <f>SUM(AB23:AB29,AB14)</f>
        <v>2493.7200000000003</v>
      </c>
      <c r="AC34" s="79"/>
      <c r="AD34" s="79">
        <f>SUM(AD23:AD29,AD14)</f>
        <v>3014.3300000000004</v>
      </c>
      <c r="AE34" s="79">
        <f>SUM(AE23:AE29,AE14)</f>
        <v>1247.48</v>
      </c>
      <c r="AF34" s="79"/>
      <c r="AG34" s="79"/>
      <c r="AH34" s="79">
        <f>SUM(AH23:AH29,AH14)</f>
        <v>2671</v>
      </c>
      <c r="AI34" s="79"/>
      <c r="AJ34" s="79">
        <f>SUM(AJ23:AJ29,AJ14)</f>
        <v>1547.04</v>
      </c>
      <c r="AK34" s="79">
        <f>SUM(AK23:AK29,AK14)</f>
        <v>1340.107</v>
      </c>
      <c r="AL34" s="79">
        <f>SUM(AL23:AL29,AL14)</f>
        <v>120.655</v>
      </c>
      <c r="AM34" s="44"/>
      <c r="AN34" s="79">
        <f t="shared" ref="AN34:AX34" si="2">SUM(AN23:AN29,AN14)</f>
        <v>3758.9399999999996</v>
      </c>
      <c r="AO34" s="79">
        <f t="shared" si="2"/>
        <v>1634.1299999999999</v>
      </c>
      <c r="AP34" s="79">
        <f t="shared" si="2"/>
        <v>4102.7299999999996</v>
      </c>
      <c r="AQ34" s="79">
        <f t="shared" si="2"/>
        <v>4005.71</v>
      </c>
      <c r="AR34" s="79">
        <f t="shared" si="2"/>
        <v>4145.47</v>
      </c>
      <c r="AS34" s="79">
        <f t="shared" si="2"/>
        <v>1900.08</v>
      </c>
      <c r="AT34" s="79">
        <f t="shared" si="2"/>
        <v>2439.9</v>
      </c>
      <c r="AU34" s="79">
        <f t="shared" si="2"/>
        <v>1880.21</v>
      </c>
      <c r="AV34" s="79">
        <f t="shared" si="2"/>
        <v>1689.9699999999998</v>
      </c>
      <c r="AW34" s="79">
        <f t="shared" si="2"/>
        <v>3106.0200000000004</v>
      </c>
      <c r="AX34" s="79">
        <f t="shared" si="2"/>
        <v>3316.89</v>
      </c>
      <c r="AY34" s="114"/>
      <c r="AZ34" s="79">
        <f t="shared" ref="AZ34:BI34" si="3">SUM(AZ23:AZ29,AZ14)</f>
        <v>1030.9499999999998</v>
      </c>
      <c r="BA34" s="79">
        <f t="shared" si="3"/>
        <v>1423.2799999999997</v>
      </c>
      <c r="BB34" s="79">
        <f t="shared" si="3"/>
        <v>1126.45</v>
      </c>
      <c r="BC34" s="79">
        <f t="shared" si="3"/>
        <v>939.99</v>
      </c>
      <c r="BD34" s="79">
        <f t="shared" si="3"/>
        <v>1107.6299999999999</v>
      </c>
      <c r="BE34" s="79">
        <f t="shared" si="3"/>
        <v>2638.92</v>
      </c>
      <c r="BF34" s="79">
        <f t="shared" si="3"/>
        <v>2894.47</v>
      </c>
      <c r="BG34" s="79">
        <f t="shared" si="3"/>
        <v>914.37000000000012</v>
      </c>
      <c r="BH34" s="79">
        <f t="shared" si="3"/>
        <v>1105.8400000000001</v>
      </c>
      <c r="BI34" s="79">
        <f t="shared" si="3"/>
        <v>946.31999999999994</v>
      </c>
      <c r="BJ34" s="80"/>
    </row>
    <row r="35" spans="1:62" x14ac:dyDescent="0.3">
      <c r="A35" s="73" t="s">
        <v>281</v>
      </c>
      <c r="B35" s="79">
        <f>SUM(B23:B29)</f>
        <v>857.47</v>
      </c>
      <c r="C35" s="79">
        <f>SUM(C23:C29)</f>
        <v>387.27</v>
      </c>
      <c r="D35" s="75"/>
      <c r="E35" s="79">
        <f>SUM(E23:E29)</f>
        <v>1464.5600000000002</v>
      </c>
      <c r="F35" s="75"/>
      <c r="G35" s="79">
        <f>SUM(G23:G29)</f>
        <v>1390.55</v>
      </c>
      <c r="H35" s="79">
        <f>SUM(H23:H29)</f>
        <v>282.03000000000003</v>
      </c>
      <c r="I35" s="75"/>
      <c r="J35" s="79">
        <f>SUM(J23:J29)</f>
        <v>582.73</v>
      </c>
      <c r="K35" s="79">
        <f>SUM(K23:K29)</f>
        <v>350.78</v>
      </c>
      <c r="L35" s="75"/>
      <c r="M35" s="79">
        <f t="shared" ref="M35:R35" si="4">SUM(M23:M29)</f>
        <v>1516.1299999999999</v>
      </c>
      <c r="N35" s="79">
        <f t="shared" si="4"/>
        <v>610.05999999999995</v>
      </c>
      <c r="O35" s="79">
        <f t="shared" si="4"/>
        <v>1576.8199999999997</v>
      </c>
      <c r="P35" s="79">
        <f t="shared" si="4"/>
        <v>788.13000000000011</v>
      </c>
      <c r="Q35" s="79">
        <f t="shared" si="4"/>
        <v>522.52</v>
      </c>
      <c r="R35" s="79">
        <f t="shared" si="4"/>
        <v>324.35000000000002</v>
      </c>
      <c r="S35" s="75"/>
      <c r="T35" s="79">
        <f>SUM(T23:T29)</f>
        <v>1513.21</v>
      </c>
      <c r="U35" s="75"/>
      <c r="V35" s="75"/>
      <c r="W35" s="79">
        <f>SUM(W23:W29)</f>
        <v>179.21</v>
      </c>
      <c r="X35" s="79">
        <f>SUM(X23:X29)</f>
        <v>1187.46</v>
      </c>
      <c r="Y35" s="79">
        <f>SUM(Y23:Y29)</f>
        <v>109.48</v>
      </c>
      <c r="Z35" s="75"/>
      <c r="AA35" s="79">
        <f>SUM(AA23:AA29)</f>
        <v>764.49000000000012</v>
      </c>
      <c r="AB35" s="79">
        <f>SUM(AB23:AB29)</f>
        <v>971.17000000000007</v>
      </c>
      <c r="AC35" s="79"/>
      <c r="AD35" s="79">
        <f>SUM(AD23:AD29)</f>
        <v>1291.1200000000003</v>
      </c>
      <c r="AE35" s="79">
        <f>SUM(AE23:AE29)</f>
        <v>621.2399999999999</v>
      </c>
      <c r="AF35" s="79"/>
      <c r="AG35" s="79"/>
      <c r="AH35" s="79">
        <f>SUM(AH23:AH29)</f>
        <v>1122.6300000000001</v>
      </c>
      <c r="AI35" s="79"/>
      <c r="AJ35" s="79">
        <f>SUM(AJ23:AJ29)</f>
        <v>720.28</v>
      </c>
      <c r="AK35" s="79">
        <f>SUM(AK23:AK29)</f>
        <v>641.76699999999994</v>
      </c>
      <c r="AL35" s="79">
        <f>SUM(AL23:AL29)</f>
        <v>66.965000000000003</v>
      </c>
      <c r="AM35" s="44"/>
      <c r="AN35" s="79">
        <f t="shared" ref="AN35:AX35" si="5">SUM(AN23:AN29)</f>
        <v>1498.76</v>
      </c>
      <c r="AO35" s="79">
        <f t="shared" si="5"/>
        <v>677.20999999999992</v>
      </c>
      <c r="AP35" s="79">
        <f t="shared" si="5"/>
        <v>1583.28</v>
      </c>
      <c r="AQ35" s="79">
        <f t="shared" si="5"/>
        <v>1511.17</v>
      </c>
      <c r="AR35" s="79">
        <f t="shared" si="5"/>
        <v>1599.4199999999998</v>
      </c>
      <c r="AS35" s="79">
        <f t="shared" si="5"/>
        <v>757.59</v>
      </c>
      <c r="AT35" s="79">
        <f t="shared" si="5"/>
        <v>984.25</v>
      </c>
      <c r="AU35" s="79">
        <f t="shared" si="5"/>
        <v>788.42</v>
      </c>
      <c r="AV35" s="79">
        <f t="shared" si="5"/>
        <v>677.06999999999994</v>
      </c>
      <c r="AW35" s="79">
        <f t="shared" si="5"/>
        <v>1220.2800000000002</v>
      </c>
      <c r="AX35" s="79">
        <f t="shared" si="5"/>
        <v>1331.59</v>
      </c>
      <c r="AY35" s="80"/>
      <c r="AZ35" s="79">
        <f t="shared" ref="AZ35:BI35" si="6">SUM(AZ23:AZ29)</f>
        <v>395.20999999999992</v>
      </c>
      <c r="BA35" s="79">
        <f t="shared" si="6"/>
        <v>540.21999999999991</v>
      </c>
      <c r="BB35" s="79">
        <f t="shared" si="6"/>
        <v>428.96000000000004</v>
      </c>
      <c r="BC35" s="79">
        <f t="shared" si="6"/>
        <v>357.65</v>
      </c>
      <c r="BD35" s="79">
        <f t="shared" si="6"/>
        <v>420.32</v>
      </c>
      <c r="BE35" s="79">
        <f t="shared" si="6"/>
        <v>968.37</v>
      </c>
      <c r="BF35" s="79">
        <f t="shared" si="6"/>
        <v>1124.8699999999999</v>
      </c>
      <c r="BG35" s="79">
        <f t="shared" si="6"/>
        <v>343.88000000000005</v>
      </c>
      <c r="BH35" s="79">
        <f t="shared" si="6"/>
        <v>407.93000000000006</v>
      </c>
      <c r="BI35" s="79">
        <f t="shared" si="6"/>
        <v>358.25999999999993</v>
      </c>
      <c r="BJ35" s="80"/>
    </row>
    <row r="36" spans="1:62" x14ac:dyDescent="0.3">
      <c r="A36" s="73" t="s">
        <v>282</v>
      </c>
      <c r="B36" s="79">
        <f>SUM(B16:B29,B14)</f>
        <v>190099.92999999996</v>
      </c>
      <c r="C36" s="79">
        <f>SUM(C16:C29,C14)</f>
        <v>227694.48999999996</v>
      </c>
      <c r="D36" s="75"/>
      <c r="E36" s="79">
        <f>SUM(E16:E29,E14)</f>
        <v>230638.59000000003</v>
      </c>
      <c r="F36" s="75"/>
      <c r="G36" s="79">
        <f>SUM(G16:G29,G14)</f>
        <v>189783.61000000002</v>
      </c>
      <c r="H36" s="79">
        <f>SUM(H16:H29,H14)</f>
        <v>207322.83</v>
      </c>
      <c r="I36" s="75"/>
      <c r="J36" s="79">
        <f>SUM(J16:J29,J14)</f>
        <v>195144.17</v>
      </c>
      <c r="K36" s="79">
        <f>SUM(K16:K29,K14)</f>
        <v>185216.21000000002</v>
      </c>
      <c r="L36" s="75"/>
      <c r="M36" s="79">
        <f t="shared" ref="M36:R36" si="7">SUM(M16:M29,M14)</f>
        <v>208780.72999999998</v>
      </c>
      <c r="N36" s="79">
        <f t="shared" si="7"/>
        <v>201460.02000000005</v>
      </c>
      <c r="O36" s="79">
        <f t="shared" si="7"/>
        <v>199426.19999999995</v>
      </c>
      <c r="P36" s="79">
        <f t="shared" si="7"/>
        <v>189628.3</v>
      </c>
      <c r="Q36" s="79">
        <f t="shared" si="7"/>
        <v>198315.91000000003</v>
      </c>
      <c r="R36" s="79">
        <f t="shared" si="7"/>
        <v>199577.31000000006</v>
      </c>
      <c r="S36" s="75"/>
      <c r="T36" s="79">
        <f>SUM(T16:T29,T14)</f>
        <v>208716.56000000003</v>
      </c>
      <c r="U36" s="75"/>
      <c r="V36" s="75"/>
      <c r="W36" s="79">
        <f>SUM(W16:W29,W14)</f>
        <v>198128.44999999998</v>
      </c>
      <c r="X36" s="79">
        <f>SUM(X16:X29,X14)</f>
        <v>216441.33999999994</v>
      </c>
      <c r="Y36" s="79">
        <f>SUM(Y16:Y29,Y14)</f>
        <v>190193.93000000002</v>
      </c>
      <c r="Z36" s="75"/>
      <c r="AA36" s="79">
        <f>SUM(AA16:AA29,AA14)</f>
        <v>181196.34</v>
      </c>
      <c r="AB36" s="79">
        <f>SUM(AB16:AB29,AB14)</f>
        <v>211716.78999999998</v>
      </c>
      <c r="AC36" s="79"/>
      <c r="AD36" s="79">
        <f>SUM(AD16:AD29,AD14)</f>
        <v>197632.69999999998</v>
      </c>
      <c r="AE36" s="79">
        <f>SUM(AE16:AE29,AE14)</f>
        <v>218659.71999999997</v>
      </c>
      <c r="AF36" s="79"/>
      <c r="AG36" s="79"/>
      <c r="AH36" s="79">
        <f>SUM(AH16:AH29,AH14)</f>
        <v>245296.1</v>
      </c>
      <c r="AI36" s="79"/>
      <c r="AJ36" s="79">
        <f>SUM(AJ16:AJ29,AJ14)</f>
        <v>205426.83</v>
      </c>
      <c r="AK36" s="79">
        <f>SUM(AK16:AK29,AK14)</f>
        <v>207651.21699999998</v>
      </c>
      <c r="AL36" s="79">
        <f>SUM(AL16:AL29,AL14)</f>
        <v>230672.86500000005</v>
      </c>
      <c r="AM36" s="69"/>
      <c r="AN36" s="79">
        <f t="shared" ref="AN36:AX36" si="8">SUM(AN16:AN29,AN14)</f>
        <v>182310.77000000002</v>
      </c>
      <c r="AO36" s="79">
        <f t="shared" si="8"/>
        <v>195316.43</v>
      </c>
      <c r="AP36" s="79">
        <f t="shared" si="8"/>
        <v>189470.75999999998</v>
      </c>
      <c r="AQ36" s="79">
        <f t="shared" si="8"/>
        <v>152100.23000000001</v>
      </c>
      <c r="AR36" s="79">
        <f t="shared" si="8"/>
        <v>197316.66</v>
      </c>
      <c r="AS36" s="79">
        <f t="shared" si="8"/>
        <v>194875.83</v>
      </c>
      <c r="AT36" s="79">
        <f t="shared" si="8"/>
        <v>206510.80000000002</v>
      </c>
      <c r="AU36" s="79">
        <f t="shared" si="8"/>
        <v>226542.44000000003</v>
      </c>
      <c r="AV36" s="79">
        <f t="shared" si="8"/>
        <v>156613.06</v>
      </c>
      <c r="AW36" s="79">
        <f t="shared" si="8"/>
        <v>177081.77</v>
      </c>
      <c r="AX36" s="79">
        <f t="shared" si="8"/>
        <v>189815.25999999998</v>
      </c>
      <c r="AY36" s="80"/>
      <c r="AZ36" s="79">
        <f t="shared" ref="AZ36:BI36" si="9">SUM(AZ16:AZ29,AZ14)</f>
        <v>195833.38</v>
      </c>
      <c r="BA36" s="79">
        <f t="shared" si="9"/>
        <v>206449.08000000002</v>
      </c>
      <c r="BB36" s="79">
        <f t="shared" si="9"/>
        <v>201643.38999999996</v>
      </c>
      <c r="BC36" s="79">
        <f t="shared" si="9"/>
        <v>202441.49999999997</v>
      </c>
      <c r="BD36" s="79">
        <f t="shared" si="9"/>
        <v>198525.14</v>
      </c>
      <c r="BE36" s="79">
        <f t="shared" si="9"/>
        <v>159625.15999999997</v>
      </c>
      <c r="BF36" s="79">
        <f t="shared" si="9"/>
        <v>136662.82999999999</v>
      </c>
      <c r="BG36" s="79">
        <f t="shared" si="9"/>
        <v>180492.2</v>
      </c>
      <c r="BH36" s="79">
        <f t="shared" si="9"/>
        <v>177771.24999999994</v>
      </c>
      <c r="BI36" s="79">
        <f t="shared" si="9"/>
        <v>192504.09999999998</v>
      </c>
      <c r="BJ36" s="80"/>
    </row>
    <row r="37" spans="1:62" x14ac:dyDescent="0.3">
      <c r="A37" s="73" t="s">
        <v>283</v>
      </c>
      <c r="B37" s="64">
        <f>(B21/0.0563)/SQRT((B20/0.148)*(B22/0.199))</f>
        <v>0.12159602870195386</v>
      </c>
      <c r="C37" s="64">
        <f>(C21/0.0563)/SQRT((C20/0.148)*(C22/0.199))</f>
        <v>0.31177545296926079</v>
      </c>
      <c r="D37" s="75"/>
      <c r="E37" s="64">
        <f>(E21/0.0563)/SQRT((E20/0.148)*(E22/0.199))</f>
        <v>9.205356847996117E-2</v>
      </c>
      <c r="F37" s="75"/>
      <c r="G37" s="64">
        <f>(G21/0.0563)/SQRT((G20/0.148)*(G22/0.199))</f>
        <v>0.11515742474970604</v>
      </c>
      <c r="H37" s="64">
        <f>(H21/0.0563)/SQRT((H20/0.148)*(H22/0.199))</f>
        <v>0.56643125819950058</v>
      </c>
      <c r="I37" s="75"/>
      <c r="J37" s="64">
        <f>(J21/0.0563)/SQRT((J20/0.148)*(J22/0.199))</f>
        <v>0.14721228469436518</v>
      </c>
      <c r="K37" s="64">
        <f>(K21/0.0563)/SQRT((K20/0.148)*(K22/0.199))</f>
        <v>0.75542792384451829</v>
      </c>
      <c r="L37" s="75"/>
      <c r="M37" s="64">
        <f t="shared" ref="M37:R37" si="10">(M21/0.0563)/SQRT((M20/0.148)*(M22/0.199))</f>
        <v>7.276094221766824E-2</v>
      </c>
      <c r="N37" s="64">
        <f t="shared" si="10"/>
        <v>0.10488037105217818</v>
      </c>
      <c r="O37" s="64">
        <f t="shared" si="10"/>
        <v>8.4510547392577837E-2</v>
      </c>
      <c r="P37" s="64">
        <f t="shared" si="10"/>
        <v>0.12901956695076422</v>
      </c>
      <c r="Q37" s="64">
        <f t="shared" si="10"/>
        <v>0.33053115422831753</v>
      </c>
      <c r="R37" s="64">
        <f t="shared" si="10"/>
        <v>0.15986046554490574</v>
      </c>
      <c r="S37" s="75"/>
      <c r="T37" s="64">
        <f>(T21/0.0563)/SQRT((T20/0.148)*(T22/0.199))</f>
        <v>8.0544151354886143E-2</v>
      </c>
      <c r="U37" s="75"/>
      <c r="V37" s="75"/>
      <c r="W37" s="64">
        <f>(W21/0.0563)/SQRT((W20/0.148)*(W22/0.199))</f>
        <v>0.61591731880553469</v>
      </c>
      <c r="X37" s="64">
        <f>(X21/0.0563)/SQRT((X20/0.148)*(X22/0.199))</f>
        <v>6.1851890081917035E-2</v>
      </c>
      <c r="Y37" s="64">
        <f>(Y21/0.0563)/SQRT((Y20/0.148)*(Y22/0.199))</f>
        <v>0.39051329408499286</v>
      </c>
      <c r="Z37" s="75"/>
      <c r="AA37" s="64">
        <f>(AA21/0.0563)/SQRT((AA20/0.148)*(AA22/0.199))</f>
        <v>0.18451617828867486</v>
      </c>
      <c r="AB37" s="64">
        <f>(AB21/0.0563)/SQRT((AB20/0.148)*(AB22/0.199))</f>
        <v>0.5098630285078255</v>
      </c>
      <c r="AC37" s="64"/>
      <c r="AD37" s="64">
        <f>(AD21/0.0563)/SQRT((AD20/0.148)*(AD22/0.199))</f>
        <v>8.5743752542642521E-2</v>
      </c>
      <c r="AE37" s="64">
        <f>(AE21/0.0563)/SQRT((AE20/0.148)*(AE22/0.199))</f>
        <v>0.18327706964101911</v>
      </c>
      <c r="AF37" s="64"/>
      <c r="AG37" s="64"/>
      <c r="AH37" s="64">
        <f>(AH21/0.0563)/SQRT((AH20/0.148)*(AH22/0.199))</f>
        <v>0.1363342299514412</v>
      </c>
      <c r="AI37" s="64"/>
      <c r="AJ37" s="64">
        <f>(AJ21/0.0563)/SQRT((AJ20/0.148)*(AJ22/0.199))</f>
        <v>0.10089528867583726</v>
      </c>
      <c r="AK37" s="64">
        <f>(AK21/0.0563)/SQRT((AK20/0.148)*(AK22/0.199))</f>
        <v>0.10779477683440421</v>
      </c>
      <c r="AL37" s="64">
        <f>(AL21/0.0563)/SQRT((AL20/0.148)*(AL22/0.199))</f>
        <v>0.52044935118332503</v>
      </c>
      <c r="AM37" s="69"/>
      <c r="AN37" s="64">
        <f t="shared" ref="AN37:AX37" si="11">(AN21/0.0563)/SQRT((AN20/0.148)*(AN22/0.199))</f>
        <v>0.22026937430110516</v>
      </c>
      <c r="AO37" s="64">
        <f t="shared" si="11"/>
        <v>0.20238376938545732</v>
      </c>
      <c r="AP37" s="64">
        <f t="shared" si="11"/>
        <v>0.19303133177881227</v>
      </c>
      <c r="AQ37" s="64">
        <f t="shared" si="11"/>
        <v>0.42825707458657064</v>
      </c>
      <c r="AR37" s="64">
        <f t="shared" si="11"/>
        <v>0.15770052861738296</v>
      </c>
      <c r="AS37" s="64">
        <f t="shared" si="11"/>
        <v>0.18368306605344931</v>
      </c>
      <c r="AT37" s="64">
        <f t="shared" si="11"/>
        <v>0.14959971720481649</v>
      </c>
      <c r="AU37" s="64">
        <f t="shared" si="11"/>
        <v>0.19395969435535479</v>
      </c>
      <c r="AV37" s="64">
        <f t="shared" si="11"/>
        <v>0.18992251524361767</v>
      </c>
      <c r="AW37" s="64">
        <f t="shared" si="11"/>
        <v>0.18388596208778496</v>
      </c>
      <c r="AX37" s="64">
        <f t="shared" si="11"/>
        <v>0.19989670751572819</v>
      </c>
      <c r="AY37" s="69"/>
      <c r="AZ37" s="64">
        <f t="shared" ref="AZ37:BI37" si="12">(AZ21/0.0563)/SQRT((AZ20/0.148)*(AZ22/0.199))</f>
        <v>0.25726103940834272</v>
      </c>
      <c r="BA37" s="64">
        <f t="shared" si="12"/>
        <v>0.20355104983433039</v>
      </c>
      <c r="BB37" s="64">
        <f t="shared" si="12"/>
        <v>0.24287706784111901</v>
      </c>
      <c r="BC37" s="64">
        <f t="shared" si="12"/>
        <v>0.26144714743285302</v>
      </c>
      <c r="BD37" s="64">
        <f t="shared" si="12"/>
        <v>0.24866934506386631</v>
      </c>
      <c r="BE37" s="64">
        <f t="shared" si="12"/>
        <v>0.44535851261472148</v>
      </c>
      <c r="BF37" s="64">
        <f t="shared" si="12"/>
        <v>0.60536651882064896</v>
      </c>
      <c r="BG37" s="64">
        <f t="shared" si="12"/>
        <v>0.28555406900345437</v>
      </c>
      <c r="BH37" s="64">
        <f t="shared" si="12"/>
        <v>0.39742436344250837</v>
      </c>
      <c r="BI37" s="64">
        <f t="shared" si="12"/>
        <v>0.2806254895700584</v>
      </c>
      <c r="BJ37" s="69"/>
    </row>
    <row r="38" spans="1:62" x14ac:dyDescent="0.3">
      <c r="A38" s="73" t="s">
        <v>284</v>
      </c>
      <c r="B38" s="79">
        <f>(B16/0.237)/(B28/0.161)</f>
        <v>843.88123725300761</v>
      </c>
      <c r="C38" s="79">
        <f>(C16/0.237)/(C28/0.161)</f>
        <v>899.58501975328545</v>
      </c>
      <c r="D38" s="75"/>
      <c r="E38" s="79">
        <f>(E16/0.237)/(E28/0.161)</f>
        <v>535.31246660402053</v>
      </c>
      <c r="F38" s="75"/>
      <c r="G38" s="79">
        <f>(G16/0.237)/(G28/0.161)</f>
        <v>659.34576797004581</v>
      </c>
      <c r="H38" s="79">
        <f>(H16/0.237)/(H28/0.161)</f>
        <v>1568.1187123503969</v>
      </c>
      <c r="I38" s="75"/>
      <c r="J38" s="79">
        <f>(J16/0.237)/(J28/0.161)</f>
        <v>1218.9239504358573</v>
      </c>
      <c r="K38" s="79">
        <f>(K16/0.237)/(K28/0.161)</f>
        <v>938.58469605703488</v>
      </c>
      <c r="L38" s="75"/>
      <c r="M38" s="79">
        <f t="shared" ref="M38:R38" si="13">(M16/0.237)/(M28/0.161)</f>
        <v>443.45673465232306</v>
      </c>
      <c r="N38" s="79">
        <f t="shared" si="13"/>
        <v>1492.9466923570972</v>
      </c>
      <c r="O38" s="79">
        <f t="shared" si="13"/>
        <v>395.20630464522753</v>
      </c>
      <c r="P38" s="79">
        <f t="shared" si="13"/>
        <v>827.22076693709653</v>
      </c>
      <c r="Q38" s="79">
        <f t="shared" si="13"/>
        <v>712.09927762417021</v>
      </c>
      <c r="R38" s="79">
        <f t="shared" si="13"/>
        <v>2536.5578243382902</v>
      </c>
      <c r="S38" s="75"/>
      <c r="T38" s="79">
        <f>(T16/0.237)/(T28/0.161)</f>
        <v>557.08363085578276</v>
      </c>
      <c r="U38" s="75"/>
      <c r="V38" s="75"/>
      <c r="W38" s="79">
        <f>(W16/0.237)/(W28/0.161)</f>
        <v>3040.9170694284621</v>
      </c>
      <c r="X38" s="79">
        <f>(X16/0.237)/(X28/0.161)</f>
        <v>1003.6041856254587</v>
      </c>
      <c r="Y38" s="79">
        <f>(Y16/0.237)/(Y28/0.161)</f>
        <v>8923.4806846076408</v>
      </c>
      <c r="Z38" s="75"/>
      <c r="AA38" s="79">
        <f>(AA16/0.237)/(AA28/0.161)</f>
        <v>1140.66321628129</v>
      </c>
      <c r="AB38" s="79">
        <f>(AB16/0.237)/(AB28/0.161)</f>
        <v>921.50283103188337</v>
      </c>
      <c r="AC38" s="79"/>
      <c r="AD38" s="79">
        <f>(AD16/0.237)/(AD28/0.161)</f>
        <v>801.90066166168606</v>
      </c>
      <c r="AE38" s="79">
        <f>(AE16/0.237)/(AE28/0.161)</f>
        <v>1923.9147493903745</v>
      </c>
      <c r="AF38" s="79"/>
      <c r="AG38" s="79"/>
      <c r="AH38" s="79">
        <f>(AH16/0.237)/(AH28/0.161)</f>
        <v>907.98257088432672</v>
      </c>
      <c r="AI38" s="79"/>
      <c r="AJ38" s="79">
        <f>(AJ16/0.237)/(AJ28/0.161)</f>
        <v>2012.5555949745512</v>
      </c>
      <c r="AK38" s="79">
        <f>(AK16/0.237)/(AK28/0.161)</f>
        <v>2386.4314846939074</v>
      </c>
      <c r="AL38" s="79">
        <f>(AL16/0.237)/(AL28/0.161)</f>
        <v>17694.920211350589</v>
      </c>
      <c r="AM38" s="69"/>
      <c r="AN38" s="79">
        <f t="shared" ref="AN38:AX38" si="14">(AN16/0.237)/(AN28/0.161)</f>
        <v>437.26657620721318</v>
      </c>
      <c r="AO38" s="79">
        <f t="shared" si="14"/>
        <v>1203.4045824548825</v>
      </c>
      <c r="AP38" s="79">
        <f t="shared" si="14"/>
        <v>381.53964673278489</v>
      </c>
      <c r="AQ38" s="79">
        <f t="shared" si="14"/>
        <v>293.78740309461864</v>
      </c>
      <c r="AR38" s="79">
        <f t="shared" si="14"/>
        <v>367.28099428661494</v>
      </c>
      <c r="AS38" s="79">
        <f t="shared" si="14"/>
        <v>995.5233702850594</v>
      </c>
      <c r="AT38" s="79">
        <f t="shared" si="14"/>
        <v>679.78461891468135</v>
      </c>
      <c r="AU38" s="79">
        <f t="shared" si="14"/>
        <v>1191.105059115938</v>
      </c>
      <c r="AV38" s="79">
        <f t="shared" si="14"/>
        <v>763.18568261848293</v>
      </c>
      <c r="AW38" s="79">
        <f t="shared" si="14"/>
        <v>477.36843427510019</v>
      </c>
      <c r="AX38" s="79">
        <f t="shared" si="14"/>
        <v>509.02147032748752</v>
      </c>
      <c r="AY38" s="69"/>
      <c r="AZ38" s="64">
        <f t="shared" ref="AZ38:BI38" si="15">(AZ16/0.237)/(AZ28/0.161)</f>
        <v>1239.7092072747357</v>
      </c>
      <c r="BA38" s="64">
        <f t="shared" si="15"/>
        <v>987.21675098121523</v>
      </c>
      <c r="BB38" s="64">
        <f t="shared" si="15"/>
        <v>1237.4383451682618</v>
      </c>
      <c r="BC38" s="64">
        <f t="shared" si="15"/>
        <v>1464.7788322619128</v>
      </c>
      <c r="BD38" s="64">
        <f t="shared" si="15"/>
        <v>1195.2661608421158</v>
      </c>
      <c r="BE38" s="64">
        <f t="shared" si="15"/>
        <v>391.69413580124478</v>
      </c>
      <c r="BF38" s="64">
        <f t="shared" si="15"/>
        <v>284.94577885637409</v>
      </c>
      <c r="BG38" s="64">
        <f t="shared" si="15"/>
        <v>1296.2602176983501</v>
      </c>
      <c r="BH38" s="64">
        <f t="shared" si="15"/>
        <v>1107.0716728159136</v>
      </c>
      <c r="BI38" s="64">
        <f t="shared" si="15"/>
        <v>1327.8512906511851</v>
      </c>
      <c r="BJ38" s="69"/>
    </row>
    <row r="39" spans="1:62" x14ac:dyDescent="0.3">
      <c r="A39" s="73" t="s">
        <v>285</v>
      </c>
      <c r="B39" s="64">
        <f>(B16/0.237)/(B20/0.148)</f>
        <v>4.0280577318703594</v>
      </c>
      <c r="C39" s="64">
        <f>(C16/0.237)/(C20/0.148)</f>
        <v>6.3231958052755992</v>
      </c>
      <c r="D39" s="75"/>
      <c r="E39" s="64">
        <f>(E16/0.237)/(E20/0.148)</f>
        <v>4.2510985325219224</v>
      </c>
      <c r="F39" s="75"/>
      <c r="G39" s="64">
        <f>(G16/0.237)/(G20/0.148)</f>
        <v>4.8042851763982828</v>
      </c>
      <c r="H39" s="64">
        <f>(H16/0.237)/(H20/0.148)</f>
        <v>10.180918701076381</v>
      </c>
      <c r="I39" s="75"/>
      <c r="J39" s="64">
        <f>(J16/0.237)/(J20/0.148)</f>
        <v>5.2213747918971034</v>
      </c>
      <c r="K39" s="64">
        <f>(K16/0.237)/(K20/0.148)</f>
        <v>9.203961078102127</v>
      </c>
      <c r="L39" s="75"/>
      <c r="M39" s="64">
        <f t="shared" ref="M39:R39" si="16">(M16/0.237)/(M20/0.148)</f>
        <v>4.8105886501153501</v>
      </c>
      <c r="N39" s="64">
        <f t="shared" si="16"/>
        <v>4.0642999727058919</v>
      </c>
      <c r="O39" s="64">
        <f t="shared" si="16"/>
        <v>4.7917173008980134</v>
      </c>
      <c r="P39" s="64">
        <f t="shared" si="16"/>
        <v>5.615897661036418</v>
      </c>
      <c r="Q39" s="64">
        <f t="shared" si="16"/>
        <v>5.6826291892400054</v>
      </c>
      <c r="R39" s="64">
        <f t="shared" si="16"/>
        <v>5.5373395754669756</v>
      </c>
      <c r="S39" s="75"/>
      <c r="T39" s="64">
        <f>(T16/0.237)/(T20/0.148)</f>
        <v>5.0193433496346165</v>
      </c>
      <c r="U39" s="75"/>
      <c r="V39" s="75"/>
      <c r="W39" s="64">
        <f>(W16/0.237)/(W20/0.148)</f>
        <v>9.4749661987114422</v>
      </c>
      <c r="X39" s="64">
        <f>(X16/0.237)/(X20/0.148)</f>
        <v>4.3940236724471493</v>
      </c>
      <c r="Y39" s="64">
        <f>(Y16/0.237)/(Y20/0.148)</f>
        <v>5.8414423917298182</v>
      </c>
      <c r="Z39" s="75"/>
      <c r="AA39" s="64">
        <f>(AA16/0.237)/(AA20/0.148)</f>
        <v>5.2175676953645898</v>
      </c>
      <c r="AB39" s="64">
        <f>(AB16/0.237)/(AB20/0.148)</f>
        <v>7.2986919550628402</v>
      </c>
      <c r="AC39" s="64"/>
      <c r="AD39" s="64">
        <f>(AD16/0.237)/(AD20/0.148)</f>
        <v>4.6619796121586372</v>
      </c>
      <c r="AE39" s="64">
        <f>(AE16/0.237)/(AE20/0.148)</f>
        <v>5.1430183676045917</v>
      </c>
      <c r="AF39" s="64"/>
      <c r="AG39" s="64"/>
      <c r="AH39" s="64">
        <f>(AH16/0.237)/(AH20/0.148)</f>
        <v>5.1846688890385701</v>
      </c>
      <c r="AI39" s="64"/>
      <c r="AJ39" s="64">
        <f>(AJ16/0.237)/(AJ20/0.148)</f>
        <v>5.7924999569940709</v>
      </c>
      <c r="AK39" s="64">
        <f>(AK16/0.237)/(AK20/0.148)</f>
        <v>5.880148667321607</v>
      </c>
      <c r="AL39" s="64">
        <f>(AL16/0.237)/(AL20/0.148)</f>
        <v>7.011130179897326</v>
      </c>
      <c r="AM39" s="69"/>
      <c r="AN39" s="64">
        <f t="shared" ref="AN39:AX39" si="17">(AN16/0.237)/(AN20/0.148)</f>
        <v>5.6496391395587056</v>
      </c>
      <c r="AO39" s="64">
        <f t="shared" si="17"/>
        <v>8.64806670999935</v>
      </c>
      <c r="AP39" s="64">
        <f t="shared" si="17"/>
        <v>6.5674831397614737</v>
      </c>
      <c r="AQ39" s="64">
        <f t="shared" si="17"/>
        <v>6.1278259467322451</v>
      </c>
      <c r="AR39" s="64">
        <f t="shared" si="17"/>
        <v>6.09903757818579</v>
      </c>
      <c r="AS39" s="64">
        <f t="shared" si="17"/>
        <v>9.2214046311802846</v>
      </c>
      <c r="AT39" s="64">
        <f t="shared" si="17"/>
        <v>7.446761039840089</v>
      </c>
      <c r="AU39" s="64">
        <f t="shared" si="17"/>
        <v>8.5721997803831691</v>
      </c>
      <c r="AV39" s="64">
        <f t="shared" si="17"/>
        <v>8.2015659278787201</v>
      </c>
      <c r="AW39" s="64">
        <f t="shared" si="17"/>
        <v>6.4951183776243049</v>
      </c>
      <c r="AX39" s="64">
        <f t="shared" si="17"/>
        <v>6.4696232705700085</v>
      </c>
      <c r="AY39" s="69"/>
      <c r="AZ39" s="64">
        <f t="shared" ref="AZ39:BI39" si="18">(AZ16/0.237)/(AZ20/0.148)</f>
        <v>16.903925181216557</v>
      </c>
      <c r="BA39" s="64">
        <f t="shared" si="18"/>
        <v>12.935910074985845</v>
      </c>
      <c r="BB39" s="64">
        <f t="shared" si="18"/>
        <v>15.781193864835235</v>
      </c>
      <c r="BC39" s="64">
        <f t="shared" si="18"/>
        <v>17.656674349380438</v>
      </c>
      <c r="BD39" s="64">
        <f t="shared" si="18"/>
        <v>15.951200612766689</v>
      </c>
      <c r="BE39" s="64">
        <f t="shared" si="18"/>
        <v>5.8148746349080902</v>
      </c>
      <c r="BF39" s="64">
        <f t="shared" si="18"/>
        <v>4.0720975487383466</v>
      </c>
      <c r="BG39" s="64">
        <f t="shared" si="18"/>
        <v>17.411223429475918</v>
      </c>
      <c r="BH39" s="64">
        <f t="shared" si="18"/>
        <v>16.263630613000142</v>
      </c>
      <c r="BI39" s="64">
        <f t="shared" si="18"/>
        <v>17.940201944780096</v>
      </c>
      <c r="BJ39" s="69"/>
    </row>
    <row r="40" spans="1:62" x14ac:dyDescent="0.3">
      <c r="A40" s="73" t="s">
        <v>286</v>
      </c>
      <c r="B40" s="64">
        <f>(B24/0.246)/(B28/0.161)</f>
        <v>8.9104736448538642</v>
      </c>
      <c r="C40" s="64">
        <f>(C24/0.246)/(C28/0.161)</f>
        <v>2.6644852674641397</v>
      </c>
      <c r="D40" s="75"/>
      <c r="E40" s="64">
        <f>(E24/0.246)/(E28/0.161)</f>
        <v>7.932633341617259</v>
      </c>
      <c r="F40" s="75"/>
      <c r="G40" s="64">
        <f>(G24/0.246)/(G28/0.161)</f>
        <v>11.156768700785745</v>
      </c>
      <c r="H40" s="64">
        <f>(H24/0.246)/(H28/0.161)</f>
        <v>3.548398591297234</v>
      </c>
      <c r="I40" s="75"/>
      <c r="J40" s="64">
        <f>(J24/0.246)/(J28/0.161)</f>
        <v>8.005373576163203</v>
      </c>
      <c r="K40" s="64">
        <f>(K24/0.246)/(K28/0.161)</f>
        <v>3.0412615643397811</v>
      </c>
      <c r="L40" s="75"/>
      <c r="M40" s="64">
        <f t="shared" ref="M40:R40" si="19">(M24/0.246)/(M28/0.161)</f>
        <v>7.7060953813291491</v>
      </c>
      <c r="N40" s="68">
        <f t="shared" si="19"/>
        <v>10.942221987248773</v>
      </c>
      <c r="O40" s="64">
        <f t="shared" si="19"/>
        <v>7.3158101964727571</v>
      </c>
      <c r="P40" s="64">
        <f t="shared" si="19"/>
        <v>7.5836377870563672</v>
      </c>
      <c r="Q40" s="64">
        <f t="shared" si="19"/>
        <v>3.6890807527955829</v>
      </c>
      <c r="R40" s="64">
        <f t="shared" si="19"/>
        <v>9.0176172900574549</v>
      </c>
      <c r="S40" s="75"/>
      <c r="T40" s="64">
        <f>(T24/0.246)/(T28/0.161)</f>
        <v>9.2582864290181366</v>
      </c>
      <c r="U40" s="75"/>
      <c r="V40" s="75"/>
      <c r="W40" s="64">
        <f>(W24/0.246)/(W28/0.161)</f>
        <v>4.626829268292683</v>
      </c>
      <c r="X40" s="68">
        <f>(X24/0.246)/(X28/0.161)</f>
        <v>12.543822673918875</v>
      </c>
      <c r="Y40" s="64">
        <f>(Y24/0.246)/(Y28/0.161)</f>
        <v>9.3608731663724143</v>
      </c>
      <c r="Z40" s="75"/>
      <c r="AA40" s="68">
        <f>(AA24/0.246)/(AA28/0.161)</f>
        <v>10.874765536697486</v>
      </c>
      <c r="AB40" s="64">
        <f>(AB24/0.246)/(AB28/0.161)</f>
        <v>8.8507087186765112</v>
      </c>
      <c r="AC40" s="64"/>
      <c r="AD40" s="68">
        <f>(AD24/0.246)/(AD28/0.161)</f>
        <v>12.059360516829738</v>
      </c>
      <c r="AE40" s="68">
        <f>(AE24/0.246)/(AE28/0.161)</f>
        <v>11.810251712634653</v>
      </c>
      <c r="AF40" s="64"/>
      <c r="AG40" s="64"/>
      <c r="AH40" s="64">
        <f>(AH24/0.246)/(AH28/0.161)</f>
        <v>9.3189722001954927</v>
      </c>
      <c r="AI40" s="64"/>
      <c r="AJ40" s="68">
        <f>(AJ24/0.246)/(AJ28/0.161)</f>
        <v>15.818841372270226</v>
      </c>
      <c r="AK40" s="64">
        <f>(AK24/0.246)/(AK28/0.161)</f>
        <v>16.71300095972466</v>
      </c>
      <c r="AL40" s="64">
        <f>(AL24/0.246)/(AL28/0.161)</f>
        <v>8.2074269391342547</v>
      </c>
      <c r="AM40" s="69"/>
      <c r="AN40" s="64">
        <f t="shared" ref="AN40:AX40" si="20">(AN24/0.246)/(AN28/0.161)</f>
        <v>8.354959913366832</v>
      </c>
      <c r="AO40" s="64">
        <f t="shared" si="20"/>
        <v>8.6846564588370079</v>
      </c>
      <c r="AP40" s="64">
        <f t="shared" si="20"/>
        <v>6.9537696542993963</v>
      </c>
      <c r="AQ40" s="64">
        <f t="shared" si="20"/>
        <v>6.4719217264041236</v>
      </c>
      <c r="AR40" s="64">
        <f t="shared" si="20"/>
        <v>6.6600019586227486</v>
      </c>
      <c r="AS40" s="64">
        <f t="shared" si="20"/>
        <v>7.8241551464442622</v>
      </c>
      <c r="AT40" s="64">
        <f t="shared" si="20"/>
        <v>6.9144622110873684</v>
      </c>
      <c r="AU40" s="64">
        <f t="shared" si="20"/>
        <v>8.7269856706134004</v>
      </c>
      <c r="AV40" s="64">
        <f t="shared" si="20"/>
        <v>6.8599694377741178</v>
      </c>
      <c r="AW40" s="64">
        <f t="shared" si="20"/>
        <v>7.3319467779000842</v>
      </c>
      <c r="AX40" s="64">
        <f t="shared" si="20"/>
        <v>8.0549628174006873</v>
      </c>
      <c r="AY40" s="69"/>
      <c r="AZ40" s="64">
        <f t="shared" ref="AZ40:BI40" si="21">(AZ24/0.246)/(AZ28/0.161)</f>
        <v>4.1848595747457944</v>
      </c>
      <c r="BA40" s="64">
        <f t="shared" si="21"/>
        <v>4.7340271570254977</v>
      </c>
      <c r="BB40" s="64">
        <f t="shared" si="21"/>
        <v>4.5409949434860213</v>
      </c>
      <c r="BC40" s="64">
        <f t="shared" si="21"/>
        <v>4.2767945061649577</v>
      </c>
      <c r="BD40" s="64">
        <f t="shared" si="21"/>
        <v>4.3502302915405835</v>
      </c>
      <c r="BE40" s="64">
        <f t="shared" si="21"/>
        <v>5.5314228534012067</v>
      </c>
      <c r="BF40" s="64">
        <f t="shared" si="21"/>
        <v>6.1446538628627616</v>
      </c>
      <c r="BG40" s="64">
        <f t="shared" si="21"/>
        <v>4.1528189146727792</v>
      </c>
      <c r="BH40" s="64">
        <f t="shared" si="21"/>
        <v>4.3502516096259765</v>
      </c>
      <c r="BI40" s="64">
        <f t="shared" si="21"/>
        <v>4.1627383119829853</v>
      </c>
      <c r="BJ40" s="69"/>
    </row>
    <row r="41" spans="1:62" x14ac:dyDescent="0.3">
      <c r="A41" s="73" t="s">
        <v>287</v>
      </c>
      <c r="B41" s="68">
        <f>B31/B32</f>
        <v>98.977084809827545</v>
      </c>
      <c r="C41" s="68">
        <f>C31/C32</f>
        <v>27.507418516296738</v>
      </c>
      <c r="D41" s="75"/>
      <c r="E41" s="79">
        <f>E31/E32</f>
        <v>119.47968963943406</v>
      </c>
      <c r="F41" s="75"/>
      <c r="G41" s="79">
        <f>G31/G32</f>
        <v>102.13151239251393</v>
      </c>
      <c r="H41" s="68">
        <f>H31/H32</f>
        <v>38.460070195682484</v>
      </c>
      <c r="I41" s="75"/>
      <c r="J41" s="68">
        <f>J31/J32</f>
        <v>65.380208851317747</v>
      </c>
      <c r="K41" s="68">
        <f>K31/K32</f>
        <v>27.200971869288036</v>
      </c>
      <c r="L41" s="75"/>
      <c r="M41" s="79">
        <f t="shared" ref="M41:R41" si="22">M31/M32</f>
        <v>110.91719841229964</v>
      </c>
      <c r="N41" s="68">
        <f t="shared" si="22"/>
        <v>63.926136363636367</v>
      </c>
      <c r="O41" s="79">
        <f t="shared" si="22"/>
        <v>108.44495031086306</v>
      </c>
      <c r="P41" s="68">
        <f t="shared" si="22"/>
        <v>83.68409943714822</v>
      </c>
      <c r="Q41" s="68">
        <f t="shared" si="22"/>
        <v>18.037890902629709</v>
      </c>
      <c r="R41" s="68">
        <f t="shared" si="22"/>
        <v>55.49319932595089</v>
      </c>
      <c r="S41" s="75"/>
      <c r="T41" s="79">
        <f>T31/T32</f>
        <v>103.47070575895309</v>
      </c>
      <c r="U41" s="75"/>
      <c r="V41" s="75"/>
      <c r="W41" s="68">
        <f>W31/W32</f>
        <v>28.89943444730077</v>
      </c>
      <c r="X41" s="79">
        <f>X31/X32</f>
        <v>118.06452790818989</v>
      </c>
      <c r="Y41" s="68">
        <f>Y31/Y32</f>
        <v>22.787708239531742</v>
      </c>
      <c r="Z41" s="75"/>
      <c r="AA41" s="79">
        <f>AA31/AA32</f>
        <v>106.87734411626818</v>
      </c>
      <c r="AB41" s="68">
        <f>AB31/AB32</f>
        <v>26.148306685131562</v>
      </c>
      <c r="AC41" s="68"/>
      <c r="AD41" s="79">
        <f>AD31/AD32</f>
        <v>116.58290410958905</v>
      </c>
      <c r="AE41" s="68">
        <f>AE31/AE32</f>
        <v>77.551474441427274</v>
      </c>
      <c r="AF41" s="68"/>
      <c r="AG41" s="68"/>
      <c r="AH41" s="68">
        <f>AH31/AH32</f>
        <v>73.844101004982676</v>
      </c>
      <c r="AI41" s="68"/>
      <c r="AJ41" s="79">
        <f>AJ31/AJ32</f>
        <v>100.64383223176232</v>
      </c>
      <c r="AK41" s="79">
        <f>AK31/AK32</f>
        <v>99.82915821832691</v>
      </c>
      <c r="AL41" s="68">
        <f>AL31/AL32</f>
        <v>15.286003926238211</v>
      </c>
      <c r="AM41" s="69"/>
      <c r="AN41" s="68">
        <f>AN31/AN32</f>
        <v>79.07220128844051</v>
      </c>
      <c r="AO41" s="79">
        <f t="shared" ref="AO41:BI41" si="23">AO31/AO32</f>
        <v>152.21988404552286</v>
      </c>
      <c r="AP41" s="68">
        <f t="shared" si="23"/>
        <v>47.386315375540697</v>
      </c>
      <c r="AQ41" s="68">
        <f t="shared" si="23"/>
        <v>42.239213197969548</v>
      </c>
      <c r="AR41" s="68">
        <f t="shared" si="23"/>
        <v>45.859604875998315</v>
      </c>
      <c r="AS41" s="79">
        <f t="shared" si="23"/>
        <v>345.93221131369796</v>
      </c>
      <c r="AT41" s="79">
        <f t="shared" si="23"/>
        <v>232.50227034579115</v>
      </c>
      <c r="AU41" s="79">
        <f t="shared" si="23"/>
        <v>163.59536842105263</v>
      </c>
      <c r="AV41" s="79">
        <f t="shared" si="23"/>
        <v>122.28480078701429</v>
      </c>
      <c r="AW41" s="68">
        <f t="shared" si="23"/>
        <v>66.088124008299772</v>
      </c>
      <c r="AX41" s="68">
        <f t="shared" si="23"/>
        <v>78.674671563780194</v>
      </c>
      <c r="AY41" s="80"/>
      <c r="AZ41" s="79">
        <f t="shared" si="23"/>
        <v>210.41175018513951</v>
      </c>
      <c r="BA41" s="79">
        <f t="shared" si="23"/>
        <v>129.90133862171541</v>
      </c>
      <c r="BB41" s="79">
        <f t="shared" si="23"/>
        <v>192.83889283179559</v>
      </c>
      <c r="BC41" s="79">
        <f t="shared" si="23"/>
        <v>214.03860379103097</v>
      </c>
      <c r="BD41" s="79">
        <f t="shared" si="23"/>
        <v>173.16678770273541</v>
      </c>
      <c r="BE41" s="64">
        <f t="shared" si="23"/>
        <v>2.285758463245593</v>
      </c>
      <c r="BF41" s="68">
        <f t="shared" si="23"/>
        <v>11.425395404356909</v>
      </c>
      <c r="BG41" s="79">
        <f t="shared" si="23"/>
        <v>223.12424315814965</v>
      </c>
      <c r="BH41" s="68">
        <f t="shared" si="23"/>
        <v>95.213118608205008</v>
      </c>
      <c r="BI41" s="79">
        <f t="shared" si="23"/>
        <v>223.97403894158759</v>
      </c>
      <c r="BJ41" s="69"/>
    </row>
    <row r="45" spans="1:62" x14ac:dyDescent="0.3">
      <c r="B45" s="102" t="s">
        <v>568</v>
      </c>
      <c r="C45" s="102" t="s">
        <v>569</v>
      </c>
      <c r="D45" s="102" t="s">
        <v>570</v>
      </c>
      <c r="E45" s="102" t="s">
        <v>571</v>
      </c>
      <c r="F45" s="102" t="s">
        <v>572</v>
      </c>
      <c r="G45" s="102" t="s">
        <v>573</v>
      </c>
      <c r="H45" s="102" t="s">
        <v>574</v>
      </c>
      <c r="I45" s="102" t="s">
        <v>575</v>
      </c>
      <c r="J45" s="102" t="s">
        <v>578</v>
      </c>
      <c r="K45" s="102" t="s">
        <v>576</v>
      </c>
      <c r="L45" s="102" t="s">
        <v>577</v>
      </c>
      <c r="M45" s="102" t="s">
        <v>579</v>
      </c>
      <c r="N45" s="102" t="s">
        <v>581</v>
      </c>
      <c r="O45" s="102" t="s">
        <v>580</v>
      </c>
      <c r="P45" s="102" t="s">
        <v>582</v>
      </c>
      <c r="Q45" s="102" t="s">
        <v>583</v>
      </c>
      <c r="R45" s="102" t="s">
        <v>584</v>
      </c>
      <c r="S45" s="102" t="s">
        <v>585</v>
      </c>
      <c r="T45" s="102" t="s">
        <v>586</v>
      </c>
      <c r="U45" s="102" t="s">
        <v>587</v>
      </c>
      <c r="V45" s="102" t="s">
        <v>588</v>
      </c>
      <c r="W45" s="102" t="s">
        <v>589</v>
      </c>
      <c r="X45" s="102" t="s">
        <v>590</v>
      </c>
      <c r="Y45" s="102" t="s">
        <v>591</v>
      </c>
      <c r="Z45" s="102" t="s">
        <v>592</v>
      </c>
    </row>
    <row r="46" spans="1:62" x14ac:dyDescent="0.3">
      <c r="A46" s="70" t="s">
        <v>341</v>
      </c>
      <c r="B46" s="64">
        <v>19.389099999999999</v>
      </c>
      <c r="C46" s="64">
        <v>18.915500000000002</v>
      </c>
      <c r="D46" s="64">
        <v>21.395199999999999</v>
      </c>
      <c r="E46" s="64">
        <v>19.637699999999999</v>
      </c>
      <c r="F46" s="64">
        <v>21.041799999999999</v>
      </c>
      <c r="G46" s="64">
        <v>21.6676</v>
      </c>
      <c r="H46" s="64">
        <v>20.231400000000001</v>
      </c>
      <c r="I46" s="64">
        <v>19.6358</v>
      </c>
      <c r="J46" s="64">
        <v>19.8813</v>
      </c>
      <c r="K46" s="64">
        <v>21.611799999999999</v>
      </c>
      <c r="L46" s="64">
        <v>20.250699999999998</v>
      </c>
      <c r="M46" s="64">
        <v>19.7515</v>
      </c>
      <c r="N46" s="64">
        <v>20.726900000000001</v>
      </c>
      <c r="O46" s="64">
        <v>20.372499999999999</v>
      </c>
      <c r="P46" s="64">
        <v>20.456600000000002</v>
      </c>
      <c r="Q46" s="64">
        <v>21.57</v>
      </c>
      <c r="R46" s="64">
        <v>22.354500000000002</v>
      </c>
      <c r="S46" s="64">
        <v>22.376300000000001</v>
      </c>
      <c r="T46" s="64">
        <v>20.471</v>
      </c>
      <c r="U46" s="64">
        <v>20.705100000000002</v>
      </c>
      <c r="V46" s="64">
        <v>20.496200000000002</v>
      </c>
      <c r="W46" s="64">
        <v>19.979900000000001</v>
      </c>
      <c r="X46" s="64">
        <v>20.316199999999998</v>
      </c>
      <c r="Y46" s="64">
        <v>19.611899999999999</v>
      </c>
      <c r="Z46" s="64">
        <v>19.6206</v>
      </c>
    </row>
    <row r="47" spans="1:62" x14ac:dyDescent="0.3">
      <c r="A47" s="70" t="s">
        <v>340</v>
      </c>
      <c r="B47" s="64">
        <v>34.103999999999999</v>
      </c>
      <c r="C47" s="64">
        <v>33.895800000000001</v>
      </c>
      <c r="D47" s="64">
        <v>35.428800000000003</v>
      </c>
      <c r="E47" s="64">
        <v>34.204799999999999</v>
      </c>
      <c r="F47" s="64">
        <v>34.863599999999998</v>
      </c>
      <c r="G47" s="64">
        <v>35.435899999999997</v>
      </c>
      <c r="H47" s="64">
        <v>34.468400000000003</v>
      </c>
      <c r="I47" s="64">
        <v>34.209200000000003</v>
      </c>
      <c r="J47" s="64">
        <v>34.490900000000003</v>
      </c>
      <c r="K47" s="64">
        <v>35.609299999999998</v>
      </c>
      <c r="L47" s="64">
        <v>34.640300000000003</v>
      </c>
      <c r="M47" s="64">
        <v>34.121299999999998</v>
      </c>
      <c r="N47" s="64">
        <v>34.9572</v>
      </c>
      <c r="O47" s="64">
        <v>34.736699999999999</v>
      </c>
      <c r="P47" s="64">
        <v>34.847900000000003</v>
      </c>
      <c r="Q47" s="64">
        <v>35.595799999999997</v>
      </c>
      <c r="R47" s="64">
        <v>36.144500000000001</v>
      </c>
      <c r="S47" s="64">
        <v>36.052599999999998</v>
      </c>
      <c r="T47" s="64">
        <v>35.047600000000003</v>
      </c>
      <c r="U47" s="64">
        <v>35.147599999999997</v>
      </c>
      <c r="V47" s="64">
        <v>34.942500000000003</v>
      </c>
      <c r="W47" s="64">
        <v>34.351799999999997</v>
      </c>
      <c r="X47" s="64">
        <v>34.469799999999999</v>
      </c>
      <c r="Y47" s="64">
        <v>34.442</v>
      </c>
      <c r="Z47" s="64">
        <v>34.385599999999997</v>
      </c>
    </row>
    <row r="48" spans="1:62" x14ac:dyDescent="0.3">
      <c r="A48" s="70" t="s">
        <v>136</v>
      </c>
      <c r="B48" s="64">
        <v>14.4537</v>
      </c>
      <c r="C48" s="64">
        <v>13.8208</v>
      </c>
      <c r="D48" s="64">
        <v>17.6661</v>
      </c>
      <c r="E48" s="64">
        <v>14.7401</v>
      </c>
      <c r="F48" s="64">
        <v>16.162299999999998</v>
      </c>
      <c r="G48" s="64">
        <v>17.567499999999999</v>
      </c>
      <c r="H48" s="64">
        <v>15.192500000000001</v>
      </c>
      <c r="I48" s="64">
        <v>14.550599999999999</v>
      </c>
      <c r="J48" s="64">
        <v>14.819599999999999</v>
      </c>
      <c r="K48" s="64">
        <v>17.309000000000001</v>
      </c>
      <c r="L48" s="64">
        <v>15.5688</v>
      </c>
      <c r="M48" s="64">
        <v>14.6981</v>
      </c>
      <c r="N48" s="64">
        <v>16.4087</v>
      </c>
      <c r="O48" s="64">
        <v>15.5389</v>
      </c>
      <c r="P48" s="64">
        <v>15.744400000000001</v>
      </c>
      <c r="Q48" s="64">
        <v>17.511700000000001</v>
      </c>
      <c r="R48" s="64">
        <v>18.648800000000001</v>
      </c>
      <c r="S48" s="64">
        <v>18.5748</v>
      </c>
      <c r="T48" s="64">
        <v>15.5518</v>
      </c>
      <c r="U48" s="64">
        <v>15.849</v>
      </c>
      <c r="V48" s="64">
        <v>15.721299999999999</v>
      </c>
      <c r="W48" s="64">
        <v>14.7158</v>
      </c>
      <c r="X48" s="64">
        <v>15.2285</v>
      </c>
      <c r="Y48" s="64">
        <v>14.528499999999999</v>
      </c>
      <c r="Z48" s="64">
        <v>14.600099999999999</v>
      </c>
    </row>
    <row r="49" spans="1:26" x14ac:dyDescent="0.3">
      <c r="A49" s="70" t="s">
        <v>342</v>
      </c>
      <c r="B49" s="64">
        <v>10.956799999999999</v>
      </c>
      <c r="C49" s="64">
        <v>10.9703</v>
      </c>
      <c r="D49" s="64">
        <v>10.475099999999999</v>
      </c>
      <c r="E49" s="64">
        <v>10.8543</v>
      </c>
      <c r="F49" s="64">
        <v>10.208299999999999</v>
      </c>
      <c r="G49" s="64">
        <v>9.9605999999999995</v>
      </c>
      <c r="H49" s="64">
        <v>10.623699999999999</v>
      </c>
      <c r="I49" s="64">
        <v>10.867000000000001</v>
      </c>
      <c r="J49" s="64">
        <v>10.710699999999999</v>
      </c>
      <c r="K49" s="64">
        <v>10.018700000000001</v>
      </c>
      <c r="L49" s="64">
        <v>10.609</v>
      </c>
      <c r="M49" s="64">
        <v>10.903700000000001</v>
      </c>
      <c r="N49" s="64">
        <v>10.5168</v>
      </c>
      <c r="O49" s="64">
        <v>10.555400000000001</v>
      </c>
      <c r="P49" s="64">
        <v>10.452999999999999</v>
      </c>
      <c r="Q49" s="64">
        <v>10.0662</v>
      </c>
      <c r="R49" s="64">
        <v>9.8030000000000008</v>
      </c>
      <c r="S49" s="64">
        <v>9.8077000000000005</v>
      </c>
      <c r="T49" s="64">
        <v>10.4894</v>
      </c>
      <c r="U49" s="64">
        <v>10.4215</v>
      </c>
      <c r="V49" s="64">
        <v>10.4649</v>
      </c>
      <c r="W49" s="64">
        <v>10.496700000000001</v>
      </c>
      <c r="X49" s="64">
        <v>10.4877</v>
      </c>
      <c r="Y49" s="64">
        <v>10.694100000000001</v>
      </c>
      <c r="Z49" s="64">
        <v>10.719200000000001</v>
      </c>
    </row>
    <row r="50" spans="1:26" x14ac:dyDescent="0.3">
      <c r="A50" s="70" t="s">
        <v>593</v>
      </c>
      <c r="B50" s="64">
        <v>0.35039999999999999</v>
      </c>
      <c r="C50" s="64">
        <v>0.20380000000000001</v>
      </c>
      <c r="D50" s="64">
        <v>1.0589999999999999</v>
      </c>
      <c r="E50" s="64">
        <v>0.29099999999999998</v>
      </c>
      <c r="F50" s="64">
        <v>0.2442</v>
      </c>
      <c r="G50" s="64">
        <v>0.3095</v>
      </c>
      <c r="H50" s="64">
        <v>0.10150000000000001</v>
      </c>
      <c r="I50" s="64" t="s">
        <v>62</v>
      </c>
      <c r="J50" s="64" t="s">
        <v>62</v>
      </c>
      <c r="K50" s="64">
        <v>0.16209999999999999</v>
      </c>
      <c r="L50" s="64">
        <v>6.1699999999999998E-2</v>
      </c>
      <c r="M50" s="64">
        <v>7.8700000000000006E-2</v>
      </c>
      <c r="N50" s="64">
        <v>0.2437</v>
      </c>
      <c r="O50" s="64">
        <v>0.25640000000000002</v>
      </c>
      <c r="P50" s="64">
        <v>0.16520000000000001</v>
      </c>
      <c r="Q50" s="64">
        <v>0.20419999999999999</v>
      </c>
      <c r="R50" s="64">
        <v>0.27050000000000002</v>
      </c>
      <c r="S50" s="64">
        <v>0.32850000000000001</v>
      </c>
      <c r="T50" s="64">
        <v>0.1394</v>
      </c>
      <c r="U50" s="64">
        <v>0.1346</v>
      </c>
      <c r="V50" s="64">
        <v>0.12989999999999999</v>
      </c>
      <c r="W50" s="64">
        <v>0.1157</v>
      </c>
      <c r="X50" s="64">
        <v>0.156</v>
      </c>
      <c r="Y50" s="64">
        <v>8.3799999999999999E-2</v>
      </c>
      <c r="Z50" s="64">
        <v>8.0500000000000002E-2</v>
      </c>
    </row>
    <row r="51" spans="1:26" x14ac:dyDescent="0.3">
      <c r="A51" s="70" t="s">
        <v>594</v>
      </c>
      <c r="B51" s="64">
        <v>2.347</v>
      </c>
      <c r="C51" s="64">
        <v>2.3955000000000002</v>
      </c>
      <c r="D51" s="64">
        <v>0.85970000000000002</v>
      </c>
      <c r="E51" s="64">
        <v>2.2115</v>
      </c>
      <c r="F51" s="64">
        <v>2.2850999999999999</v>
      </c>
      <c r="G51" s="64">
        <v>1.8908</v>
      </c>
      <c r="H51" s="64">
        <v>2.3896999999999999</v>
      </c>
      <c r="I51" s="64">
        <v>2.7883</v>
      </c>
      <c r="J51" s="64">
        <v>2.7475000000000001</v>
      </c>
      <c r="K51" s="64">
        <v>1.7676000000000001</v>
      </c>
      <c r="L51" s="64">
        <v>2.3874</v>
      </c>
      <c r="M51" s="64">
        <v>2.8616000000000001</v>
      </c>
      <c r="N51" s="64">
        <v>1.7886</v>
      </c>
      <c r="O51" s="64">
        <v>2.129</v>
      </c>
      <c r="P51" s="64">
        <v>2.2218</v>
      </c>
      <c r="Q51" s="64">
        <v>1.3243</v>
      </c>
      <c r="R51" s="64">
        <v>1.0001</v>
      </c>
      <c r="S51" s="64">
        <v>0.94179999999999997</v>
      </c>
      <c r="T51" s="64">
        <v>2.3292999999999999</v>
      </c>
      <c r="U51" s="64">
        <v>2.0899000000000001</v>
      </c>
      <c r="V51" s="64">
        <v>2.2454999999999998</v>
      </c>
      <c r="W51" s="64">
        <v>2.9177</v>
      </c>
      <c r="X51" s="64">
        <v>2.5743999999999998</v>
      </c>
      <c r="Y51" s="64">
        <v>2.806</v>
      </c>
      <c r="Z51" s="64">
        <v>2.9235000000000002</v>
      </c>
    </row>
    <row r="52" spans="1:26" x14ac:dyDescent="0.3">
      <c r="A52" s="70" t="s">
        <v>595</v>
      </c>
      <c r="B52" s="64">
        <v>9.6196999999999999</v>
      </c>
      <c r="C52" s="64">
        <v>10.81</v>
      </c>
      <c r="D52" s="64">
        <v>4.8838999999999997</v>
      </c>
      <c r="E52" s="64">
        <v>9.5061999999999998</v>
      </c>
      <c r="F52" s="64">
        <v>8.4971999999999994</v>
      </c>
      <c r="G52" s="64">
        <v>6.8075999999999999</v>
      </c>
      <c r="H52" s="64">
        <v>9.5536999999999992</v>
      </c>
      <c r="I52" s="64">
        <v>10.251300000000001</v>
      </c>
      <c r="J52" s="64">
        <v>10.004899999999999</v>
      </c>
      <c r="K52" s="64">
        <v>7.3173000000000004</v>
      </c>
      <c r="L52" s="64">
        <v>9.3038000000000007</v>
      </c>
      <c r="M52" s="64">
        <v>10.207100000000001</v>
      </c>
      <c r="N52" s="64">
        <v>7.5061999999999998</v>
      </c>
      <c r="O52" s="64">
        <v>8.0686999999999998</v>
      </c>
      <c r="P52" s="64">
        <v>8.2157</v>
      </c>
      <c r="Q52" s="64">
        <v>5.9169999999999998</v>
      </c>
      <c r="R52" s="64">
        <v>4.3201000000000001</v>
      </c>
      <c r="S52" s="64">
        <v>4.3739999999999997</v>
      </c>
      <c r="T52" s="64">
        <v>8.5798000000000005</v>
      </c>
      <c r="U52" s="64">
        <v>8.1734000000000009</v>
      </c>
      <c r="V52" s="64">
        <v>8.3260000000000005</v>
      </c>
      <c r="W52" s="64">
        <v>10.3886</v>
      </c>
      <c r="X52" s="64">
        <v>9.5008999999999997</v>
      </c>
      <c r="Y52" s="64">
        <v>9.8331</v>
      </c>
      <c r="Z52" s="64">
        <v>9.9017999999999997</v>
      </c>
    </row>
    <row r="53" spans="1:26" x14ac:dyDescent="0.3">
      <c r="A53" s="70" t="s">
        <v>596</v>
      </c>
      <c r="B53" s="64">
        <v>1.2755000000000001</v>
      </c>
      <c r="C53" s="64">
        <v>1.4181999999999999</v>
      </c>
      <c r="D53" s="64">
        <v>0.75</v>
      </c>
      <c r="E53" s="64">
        <v>1.2422</v>
      </c>
      <c r="F53" s="64">
        <v>1.0353000000000001</v>
      </c>
      <c r="G53" s="64">
        <v>0.87749999999999995</v>
      </c>
      <c r="H53" s="64">
        <v>1.3288</v>
      </c>
      <c r="I53" s="64">
        <v>1.4234</v>
      </c>
      <c r="J53" s="64">
        <v>1.3707</v>
      </c>
      <c r="K53" s="64">
        <v>0.98580000000000001</v>
      </c>
      <c r="L53" s="64">
        <v>1.2196</v>
      </c>
      <c r="M53" s="64">
        <v>1.4494</v>
      </c>
      <c r="N53" s="64">
        <v>1.1273</v>
      </c>
      <c r="O53" s="64">
        <v>1.1932</v>
      </c>
      <c r="P53" s="64">
        <v>1.2202999999999999</v>
      </c>
      <c r="Q53" s="64">
        <v>0.92020000000000002</v>
      </c>
      <c r="R53" s="64">
        <v>0.75280000000000002</v>
      </c>
      <c r="S53" s="64">
        <v>0.76590000000000003</v>
      </c>
      <c r="T53" s="64">
        <v>1.2223999999999999</v>
      </c>
      <c r="U53" s="64">
        <v>1.1753</v>
      </c>
      <c r="V53" s="64">
        <v>1.2690999999999999</v>
      </c>
      <c r="W53" s="64">
        <v>1.4227000000000001</v>
      </c>
      <c r="X53" s="64">
        <v>1.3389</v>
      </c>
      <c r="Y53" s="64">
        <v>1.3937999999999999</v>
      </c>
      <c r="Z53" s="64">
        <v>1.3789</v>
      </c>
    </row>
    <row r="54" spans="1:26" x14ac:dyDescent="0.3">
      <c r="A54" s="70" t="s">
        <v>597</v>
      </c>
      <c r="B54" s="64">
        <v>2.8618999999999999</v>
      </c>
      <c r="C54" s="64">
        <v>3.1417000000000002</v>
      </c>
      <c r="D54" s="64">
        <v>2.2244000000000002</v>
      </c>
      <c r="E54" s="64">
        <v>2.9277000000000002</v>
      </c>
      <c r="F54" s="64">
        <v>2.0438999999999998</v>
      </c>
      <c r="G54" s="64">
        <v>1.5959000000000001</v>
      </c>
      <c r="H54" s="64">
        <v>2.657</v>
      </c>
      <c r="I54" s="64">
        <v>2.8248000000000002</v>
      </c>
      <c r="J54" s="64">
        <v>2.6417999999999999</v>
      </c>
      <c r="K54" s="64">
        <v>2.0714000000000001</v>
      </c>
      <c r="L54" s="64">
        <v>2.4990999999999999</v>
      </c>
      <c r="M54" s="64">
        <v>2.7027999999999999</v>
      </c>
      <c r="N54" s="64">
        <v>2.9359999999999999</v>
      </c>
      <c r="O54" s="64">
        <v>3.0777000000000001</v>
      </c>
      <c r="P54" s="64">
        <v>2.8834</v>
      </c>
      <c r="Q54" s="64">
        <v>2.7058</v>
      </c>
      <c r="R54" s="64">
        <v>2.4325000000000001</v>
      </c>
      <c r="S54" s="64">
        <v>2.4258999999999999</v>
      </c>
      <c r="T54" s="64">
        <v>2.9079999999999999</v>
      </c>
      <c r="U54" s="64">
        <v>2.8429000000000002</v>
      </c>
      <c r="V54" s="64">
        <v>2.8982000000000001</v>
      </c>
      <c r="W54" s="64">
        <v>2.5268999999999999</v>
      </c>
      <c r="X54" s="64">
        <v>2.5943999999999998</v>
      </c>
      <c r="Y54" s="64">
        <v>2.9784999999999999</v>
      </c>
      <c r="Z54" s="64">
        <v>2.7978999999999998</v>
      </c>
    </row>
    <row r="55" spans="1:26" x14ac:dyDescent="0.3">
      <c r="A55" s="70" t="s">
        <v>598</v>
      </c>
      <c r="B55" s="64">
        <v>0.82050000000000001</v>
      </c>
      <c r="C55" s="64">
        <v>0.8256</v>
      </c>
      <c r="D55" s="64">
        <v>0.74409999999999998</v>
      </c>
      <c r="E55" s="64">
        <v>0.84189999999999998</v>
      </c>
      <c r="F55" s="64">
        <v>0.54969999999999997</v>
      </c>
      <c r="G55" s="64">
        <v>0.42370000000000002</v>
      </c>
      <c r="H55" s="64">
        <v>0.59860000000000002</v>
      </c>
      <c r="I55" s="64">
        <v>0.59340000000000004</v>
      </c>
      <c r="J55" s="64">
        <v>0.54769999999999996</v>
      </c>
      <c r="K55" s="64">
        <v>0.47399999999999998</v>
      </c>
      <c r="L55" s="64">
        <v>0.56200000000000006</v>
      </c>
      <c r="M55" s="64">
        <v>0.56420000000000003</v>
      </c>
      <c r="N55" s="64">
        <v>0.752</v>
      </c>
      <c r="O55" s="64">
        <v>0.75370000000000004</v>
      </c>
      <c r="P55" s="64">
        <v>0.67190000000000005</v>
      </c>
      <c r="Q55" s="64">
        <v>0.69389999999999996</v>
      </c>
      <c r="R55" s="64">
        <v>0.66879999999999995</v>
      </c>
      <c r="S55" s="64">
        <v>0.71819999999999995</v>
      </c>
      <c r="T55" s="64">
        <v>0.68469999999999998</v>
      </c>
      <c r="U55" s="64">
        <v>0.65710000000000002</v>
      </c>
      <c r="V55" s="64">
        <v>0.69920000000000004</v>
      </c>
      <c r="W55" s="64">
        <v>0.52590000000000003</v>
      </c>
      <c r="X55" s="64">
        <v>0.62809999999999999</v>
      </c>
      <c r="Y55" s="64">
        <v>0.63480000000000003</v>
      </c>
      <c r="Z55" s="64">
        <v>0.59909999999999997</v>
      </c>
    </row>
    <row r="56" spans="1:26" x14ac:dyDescent="0.3">
      <c r="A56" s="70" t="s">
        <v>599</v>
      </c>
      <c r="B56" s="64" t="s">
        <v>62</v>
      </c>
      <c r="C56" s="64" t="s">
        <v>62</v>
      </c>
      <c r="D56" s="64" t="s">
        <v>62</v>
      </c>
      <c r="E56" s="64" t="s">
        <v>62</v>
      </c>
      <c r="F56" s="64" t="s">
        <v>62</v>
      </c>
      <c r="G56" s="64" t="s">
        <v>62</v>
      </c>
      <c r="H56" s="64" t="s">
        <v>62</v>
      </c>
      <c r="I56" s="64" t="s">
        <v>62</v>
      </c>
      <c r="J56" s="64" t="s">
        <v>62</v>
      </c>
      <c r="K56" s="64" t="s">
        <v>62</v>
      </c>
      <c r="L56" s="64" t="s">
        <v>62</v>
      </c>
      <c r="M56" s="64" t="s">
        <v>62</v>
      </c>
      <c r="N56" s="64" t="s">
        <v>62</v>
      </c>
      <c r="O56" s="64" t="s">
        <v>62</v>
      </c>
      <c r="P56" s="64" t="s">
        <v>62</v>
      </c>
      <c r="Q56" s="64" t="s">
        <v>62</v>
      </c>
      <c r="R56" s="64" t="s">
        <v>62</v>
      </c>
      <c r="S56" s="64" t="s">
        <v>62</v>
      </c>
      <c r="T56" s="64" t="s">
        <v>62</v>
      </c>
      <c r="U56" s="64" t="s">
        <v>62</v>
      </c>
      <c r="V56" s="64" t="s">
        <v>62</v>
      </c>
      <c r="W56" s="64" t="s">
        <v>62</v>
      </c>
      <c r="X56" s="64" t="s">
        <v>62</v>
      </c>
      <c r="Y56" s="64">
        <v>0.17530000000000001</v>
      </c>
      <c r="Z56" s="64">
        <v>0.1502</v>
      </c>
    </row>
    <row r="57" spans="1:26" x14ac:dyDescent="0.3">
      <c r="A57" s="70" t="s">
        <v>600</v>
      </c>
      <c r="B57" s="64">
        <v>0.39279999999999998</v>
      </c>
      <c r="C57" s="64">
        <v>0.39850000000000002</v>
      </c>
      <c r="D57" s="64">
        <v>0.35580000000000001</v>
      </c>
      <c r="E57" s="64">
        <v>0.39279999999999998</v>
      </c>
      <c r="F57" s="64">
        <v>0.32729999999999998</v>
      </c>
      <c r="G57" s="64">
        <v>0.30280000000000001</v>
      </c>
      <c r="H57" s="64">
        <v>0.34970000000000001</v>
      </c>
      <c r="I57" s="64">
        <v>0.35570000000000002</v>
      </c>
      <c r="J57" s="64">
        <v>0.38150000000000001</v>
      </c>
      <c r="K57" s="64">
        <v>0.27750000000000002</v>
      </c>
      <c r="L57" s="64">
        <v>0.35610000000000003</v>
      </c>
      <c r="M57" s="64">
        <v>0.36709999999999998</v>
      </c>
      <c r="N57" s="64">
        <v>0.30790000000000001</v>
      </c>
      <c r="O57" s="64">
        <v>0.33729999999999999</v>
      </c>
      <c r="P57" s="64">
        <v>0.33729999999999999</v>
      </c>
      <c r="Q57" s="64">
        <v>0.29709999999999998</v>
      </c>
      <c r="R57" s="64">
        <v>0.26579999999999998</v>
      </c>
      <c r="S57" s="64">
        <v>0.30480000000000002</v>
      </c>
      <c r="T57" s="64">
        <v>0.33200000000000002</v>
      </c>
      <c r="U57" s="64">
        <v>0.32</v>
      </c>
      <c r="V57" s="64">
        <v>0.32150000000000001</v>
      </c>
      <c r="W57" s="64">
        <v>0.3236</v>
      </c>
      <c r="X57" s="64">
        <v>0.33260000000000001</v>
      </c>
      <c r="Y57" s="64">
        <v>0.34029999999999999</v>
      </c>
      <c r="Z57" s="64">
        <v>0.35310000000000002</v>
      </c>
    </row>
    <row r="58" spans="1:26" x14ac:dyDescent="0.3">
      <c r="A58" s="70" t="s">
        <v>601</v>
      </c>
      <c r="B58" s="64">
        <v>0.40579999999999999</v>
      </c>
      <c r="C58" s="64">
        <v>0.46210000000000001</v>
      </c>
      <c r="D58" s="64">
        <v>0.2611</v>
      </c>
      <c r="E58" s="64">
        <v>0.37019999999999997</v>
      </c>
      <c r="F58" s="64">
        <v>0.25640000000000002</v>
      </c>
      <c r="G58" s="64">
        <v>0.2334</v>
      </c>
      <c r="H58" s="64">
        <v>0.28089999999999998</v>
      </c>
      <c r="I58" s="64">
        <v>0.33310000000000001</v>
      </c>
      <c r="J58" s="64">
        <v>0.28599999999999998</v>
      </c>
      <c r="K58" s="64">
        <v>0.22409999999999999</v>
      </c>
      <c r="L58" s="64">
        <v>0.28960000000000002</v>
      </c>
      <c r="M58" s="64">
        <v>0.3236</v>
      </c>
      <c r="N58" s="64">
        <v>0.26140000000000002</v>
      </c>
      <c r="O58" s="64">
        <v>0.29399999999999998</v>
      </c>
      <c r="P58" s="64">
        <v>0.26300000000000001</v>
      </c>
      <c r="Q58" s="64">
        <v>0.20180000000000001</v>
      </c>
      <c r="R58" s="64">
        <v>0.1963</v>
      </c>
      <c r="S58" s="64">
        <v>0.1671</v>
      </c>
      <c r="T58" s="64">
        <v>0.29370000000000002</v>
      </c>
      <c r="U58" s="64">
        <v>0.27360000000000001</v>
      </c>
      <c r="V58" s="64">
        <v>0.26850000000000002</v>
      </c>
      <c r="W58" s="64">
        <v>0.29389999999999999</v>
      </c>
      <c r="X58" s="64">
        <v>0.31900000000000001</v>
      </c>
      <c r="Y58" s="64">
        <v>0.3327</v>
      </c>
      <c r="Z58" s="64">
        <v>0.33079999999999998</v>
      </c>
    </row>
    <row r="59" spans="1:26" x14ac:dyDescent="0.3">
      <c r="A59" s="70" t="s">
        <v>138</v>
      </c>
      <c r="B59" s="64" t="s">
        <v>62</v>
      </c>
      <c r="C59" s="64" t="s">
        <v>62</v>
      </c>
      <c r="D59" s="64" t="s">
        <v>62</v>
      </c>
      <c r="E59" s="64" t="s">
        <v>62</v>
      </c>
      <c r="F59" s="64" t="s">
        <v>62</v>
      </c>
      <c r="G59" s="64" t="s">
        <v>62</v>
      </c>
      <c r="H59" s="64" t="s">
        <v>62</v>
      </c>
      <c r="I59" s="64" t="s">
        <v>62</v>
      </c>
      <c r="J59" s="64" t="s">
        <v>62</v>
      </c>
      <c r="K59" s="64" t="s">
        <v>62</v>
      </c>
      <c r="L59" s="64" t="s">
        <v>62</v>
      </c>
      <c r="M59" s="64" t="s">
        <v>62</v>
      </c>
      <c r="N59" s="64" t="s">
        <v>62</v>
      </c>
      <c r="O59" s="64" t="s">
        <v>62</v>
      </c>
      <c r="P59" s="64" t="s">
        <v>62</v>
      </c>
      <c r="Q59" s="64" t="s">
        <v>62</v>
      </c>
      <c r="R59" s="64" t="s">
        <v>62</v>
      </c>
      <c r="S59" s="64" t="s">
        <v>62</v>
      </c>
      <c r="T59" s="64" t="s">
        <v>62</v>
      </c>
      <c r="U59" s="64" t="s">
        <v>62</v>
      </c>
      <c r="V59" s="64" t="s">
        <v>62</v>
      </c>
      <c r="W59" s="64" t="s">
        <v>62</v>
      </c>
      <c r="X59" s="64" t="s">
        <v>62</v>
      </c>
      <c r="Y59" s="64" t="s">
        <v>62</v>
      </c>
      <c r="Z59" s="64" t="s">
        <v>62</v>
      </c>
    </row>
    <row r="60" spans="1:26" x14ac:dyDescent="0.3">
      <c r="A60" s="38" t="s">
        <v>59</v>
      </c>
      <c r="B60" s="64">
        <f>SUM(B46:B59)</f>
        <v>96.977199999999968</v>
      </c>
      <c r="C60" s="64">
        <f t="shared" ref="C60:Z60" si="24">SUM(C46:C59)</f>
        <v>97.257800000000003</v>
      </c>
      <c r="D60" s="64">
        <f t="shared" si="24"/>
        <v>96.103200000000001</v>
      </c>
      <c r="E60" s="64">
        <f t="shared" si="24"/>
        <v>97.22039999999997</v>
      </c>
      <c r="F60" s="64">
        <f t="shared" si="24"/>
        <v>97.515100000000004</v>
      </c>
      <c r="G60" s="64">
        <f t="shared" si="24"/>
        <v>97.072799999999987</v>
      </c>
      <c r="H60" s="64">
        <f t="shared" si="24"/>
        <v>97.775900000000007</v>
      </c>
      <c r="I60" s="64">
        <f t="shared" si="24"/>
        <v>97.832600000000014</v>
      </c>
      <c r="J60" s="64">
        <f t="shared" si="24"/>
        <v>97.882600000000011</v>
      </c>
      <c r="K60" s="64">
        <f t="shared" si="24"/>
        <v>97.828599999999994</v>
      </c>
      <c r="L60" s="64">
        <f t="shared" si="24"/>
        <v>97.74809999999998</v>
      </c>
      <c r="M60" s="64">
        <f t="shared" si="24"/>
        <v>98.029099999999971</v>
      </c>
      <c r="N60" s="64">
        <f t="shared" si="24"/>
        <v>97.532699999999991</v>
      </c>
      <c r="O60" s="64">
        <f t="shared" si="24"/>
        <v>97.313500000000005</v>
      </c>
      <c r="P60" s="64">
        <f t="shared" si="24"/>
        <v>97.480499999999992</v>
      </c>
      <c r="Q60" s="64">
        <f t="shared" si="24"/>
        <v>97.007999999999981</v>
      </c>
      <c r="R60" s="64">
        <f t="shared" si="24"/>
        <v>96.857699999999994</v>
      </c>
      <c r="S60" s="64">
        <f t="shared" si="24"/>
        <v>96.837599999999995</v>
      </c>
      <c r="T60" s="64">
        <f t="shared" si="24"/>
        <v>98.04910000000001</v>
      </c>
      <c r="U60" s="64">
        <f t="shared" si="24"/>
        <v>97.79</v>
      </c>
      <c r="V60" s="64">
        <f t="shared" si="24"/>
        <v>97.782800000000009</v>
      </c>
      <c r="W60" s="64">
        <f t="shared" si="24"/>
        <v>98.05919999999999</v>
      </c>
      <c r="X60" s="64">
        <f t="shared" si="24"/>
        <v>97.9465</v>
      </c>
      <c r="Y60" s="64">
        <f t="shared" si="24"/>
        <v>97.854799999999983</v>
      </c>
      <c r="Z60" s="64">
        <f t="shared" si="24"/>
        <v>97.841299999999976</v>
      </c>
    </row>
    <row r="62" spans="1:26" x14ac:dyDescent="0.3">
      <c r="B62" s="136" t="s">
        <v>731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W45"/>
  <sheetViews>
    <sheetView topLeftCell="A16" zoomScale="81" zoomScaleNormal="81" workbookViewId="0">
      <selection activeCell="F44" sqref="F44"/>
    </sheetView>
  </sheetViews>
  <sheetFormatPr baseColWidth="10" defaultRowHeight="14.4" x14ac:dyDescent="0.3"/>
  <sheetData>
    <row r="1" spans="1:309" s="8" customFormat="1" x14ac:dyDescent="0.3">
      <c r="B1" s="50" t="s">
        <v>735</v>
      </c>
    </row>
    <row r="2" spans="1:309" s="8" customFormat="1" x14ac:dyDescent="0.3">
      <c r="A2" s="38" t="s">
        <v>45</v>
      </c>
      <c r="B2" s="107" t="s">
        <v>611</v>
      </c>
      <c r="C2" s="107" t="s">
        <v>612</v>
      </c>
      <c r="D2" s="107" t="s">
        <v>613</v>
      </c>
      <c r="E2" s="107" t="s">
        <v>614</v>
      </c>
      <c r="F2" s="107" t="s">
        <v>615</v>
      </c>
      <c r="G2" s="107" t="s">
        <v>616</v>
      </c>
      <c r="H2" s="107" t="s">
        <v>617</v>
      </c>
      <c r="I2" s="107" t="s">
        <v>618</v>
      </c>
      <c r="J2" s="107" t="s">
        <v>619</v>
      </c>
      <c r="K2" s="107" t="s">
        <v>620</v>
      </c>
      <c r="L2" s="107" t="s">
        <v>621</v>
      </c>
      <c r="M2" s="107" t="s">
        <v>622</v>
      </c>
      <c r="N2" s="107" t="s">
        <v>623</v>
      </c>
      <c r="O2" s="107" t="s">
        <v>624</v>
      </c>
      <c r="P2" s="107" t="s">
        <v>625</v>
      </c>
      <c r="Q2" s="107" t="s">
        <v>626</v>
      </c>
      <c r="R2" s="107" t="s">
        <v>627</v>
      </c>
      <c r="S2" s="107" t="s">
        <v>628</v>
      </c>
      <c r="T2" s="107" t="s">
        <v>629</v>
      </c>
      <c r="U2" s="107" t="s">
        <v>630</v>
      </c>
      <c r="V2" s="107" t="s">
        <v>631</v>
      </c>
      <c r="W2" s="107" t="s">
        <v>632</v>
      </c>
      <c r="X2" s="107" t="s">
        <v>633</v>
      </c>
      <c r="Y2" s="107" t="s">
        <v>634</v>
      </c>
      <c r="Z2" s="107" t="s">
        <v>635</v>
      </c>
      <c r="AA2" s="107" t="s">
        <v>636</v>
      </c>
      <c r="AB2" s="107" t="s">
        <v>637</v>
      </c>
      <c r="AC2" s="107" t="s">
        <v>638</v>
      </c>
      <c r="AD2" s="107" t="s">
        <v>639</v>
      </c>
      <c r="AE2" s="107" t="s">
        <v>640</v>
      </c>
      <c r="AF2" s="107" t="s">
        <v>641</v>
      </c>
      <c r="AG2" s="107" t="s">
        <v>642</v>
      </c>
      <c r="AH2" s="107" t="s">
        <v>643</v>
      </c>
      <c r="AI2" s="107" t="s">
        <v>644</v>
      </c>
      <c r="AJ2" s="107" t="s">
        <v>645</v>
      </c>
      <c r="AK2" s="107" t="s">
        <v>646</v>
      </c>
      <c r="AL2" s="107" t="s">
        <v>647</v>
      </c>
      <c r="AM2" s="107" t="s">
        <v>648</v>
      </c>
      <c r="AN2" s="107" t="s">
        <v>649</v>
      </c>
      <c r="AO2" s="107" t="s">
        <v>650</v>
      </c>
      <c r="AP2" s="107" t="s">
        <v>651</v>
      </c>
      <c r="AR2" s="108" t="s">
        <v>667</v>
      </c>
      <c r="AS2" s="108" t="s">
        <v>668</v>
      </c>
      <c r="AT2" s="108" t="s">
        <v>669</v>
      </c>
      <c r="AU2" s="108" t="s">
        <v>670</v>
      </c>
      <c r="AV2" s="108" t="s">
        <v>671</v>
      </c>
      <c r="AW2" s="108" t="s">
        <v>672</v>
      </c>
      <c r="AX2" s="108" t="s">
        <v>673</v>
      </c>
      <c r="AY2" s="108" t="s">
        <v>674</v>
      </c>
      <c r="AZ2" s="108" t="s">
        <v>675</v>
      </c>
      <c r="BA2" s="108" t="s">
        <v>676</v>
      </c>
      <c r="BB2" s="108" t="s">
        <v>677</v>
      </c>
      <c r="BC2" s="108" t="s">
        <v>678</v>
      </c>
      <c r="BD2" s="108" t="s">
        <v>679</v>
      </c>
      <c r="BE2" s="108" t="s">
        <v>680</v>
      </c>
      <c r="BF2" s="108" t="s">
        <v>681</v>
      </c>
      <c r="BG2" s="108" t="s">
        <v>682</v>
      </c>
      <c r="BH2" s="108" t="s">
        <v>683</v>
      </c>
      <c r="BI2" s="108" t="s">
        <v>684</v>
      </c>
      <c r="BK2" s="109" t="s">
        <v>685</v>
      </c>
      <c r="BL2" s="109" t="s">
        <v>686</v>
      </c>
      <c r="BM2" s="109" t="s">
        <v>687</v>
      </c>
      <c r="BN2" s="109" t="s">
        <v>688</v>
      </c>
      <c r="BO2" s="109" t="s">
        <v>689</v>
      </c>
      <c r="BP2" s="109" t="s">
        <v>690</v>
      </c>
      <c r="BQ2" s="109" t="s">
        <v>691</v>
      </c>
      <c r="BR2" s="109" t="s">
        <v>692</v>
      </c>
      <c r="BS2" s="109" t="s">
        <v>693</v>
      </c>
      <c r="BT2" s="109" t="s">
        <v>694</v>
      </c>
      <c r="BU2" s="109" t="s">
        <v>695</v>
      </c>
      <c r="BV2" s="109" t="s">
        <v>696</v>
      </c>
      <c r="BW2" s="109" t="s">
        <v>697</v>
      </c>
      <c r="BX2" s="109" t="s">
        <v>698</v>
      </c>
      <c r="BY2" s="109" t="s">
        <v>699</v>
      </c>
      <c r="BZ2" s="109" t="s">
        <v>700</v>
      </c>
      <c r="CA2" s="109" t="s">
        <v>701</v>
      </c>
      <c r="CB2" s="109" t="s">
        <v>702</v>
      </c>
      <c r="CC2" s="109" t="s">
        <v>703</v>
      </c>
      <c r="CD2" s="109" t="s">
        <v>704</v>
      </c>
      <c r="CE2" s="109" t="s">
        <v>705</v>
      </c>
      <c r="CF2" s="109" t="s">
        <v>706</v>
      </c>
      <c r="CG2" s="109" t="s">
        <v>707</v>
      </c>
      <c r="CH2" s="109" t="s">
        <v>708</v>
      </c>
      <c r="CI2" s="109" t="s">
        <v>709</v>
      </c>
      <c r="CJ2" s="109" t="s">
        <v>710</v>
      </c>
      <c r="CK2" s="109" t="s">
        <v>711</v>
      </c>
      <c r="CL2" s="109" t="s">
        <v>712</v>
      </c>
      <c r="CM2" s="109" t="s">
        <v>713</v>
      </c>
      <c r="CN2" s="109" t="s">
        <v>714</v>
      </c>
      <c r="CO2" s="109" t="s">
        <v>715</v>
      </c>
      <c r="CP2" s="109" t="s">
        <v>716</v>
      </c>
      <c r="CQ2" s="109" t="s">
        <v>717</v>
      </c>
      <c r="CR2" s="109" t="s">
        <v>718</v>
      </c>
      <c r="CS2" s="109" t="s">
        <v>719</v>
      </c>
      <c r="CT2" s="109" t="s">
        <v>720</v>
      </c>
      <c r="CU2" s="109" t="s">
        <v>721</v>
      </c>
      <c r="CV2" s="109" t="s">
        <v>722</v>
      </c>
      <c r="CW2" s="109" t="s">
        <v>723</v>
      </c>
      <c r="CX2" s="109" t="s">
        <v>724</v>
      </c>
      <c r="CY2" s="109" t="s">
        <v>725</v>
      </c>
      <c r="CZ2" s="109" t="s">
        <v>726</v>
      </c>
      <c r="DA2" s="109" t="s">
        <v>727</v>
      </c>
      <c r="DB2" s="109" t="s">
        <v>728</v>
      </c>
      <c r="DC2" s="109" t="s">
        <v>729</v>
      </c>
    </row>
    <row r="3" spans="1:309" s="83" customFormat="1" x14ac:dyDescent="0.3">
      <c r="A3" s="55" t="s">
        <v>135</v>
      </c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K3" s="110"/>
      <c r="BL3" s="110"/>
      <c r="BM3" s="110"/>
      <c r="BN3" s="110"/>
      <c r="BO3" s="110"/>
      <c r="BP3" s="110"/>
      <c r="BQ3" s="110"/>
      <c r="BR3" s="110"/>
      <c r="BS3" s="110"/>
      <c r="BT3" s="110"/>
      <c r="BU3" s="110"/>
      <c r="BV3" s="110"/>
      <c r="BW3" s="110"/>
      <c r="BX3" s="110"/>
      <c r="BY3" s="110"/>
      <c r="BZ3" s="110"/>
      <c r="CA3" s="110"/>
      <c r="CB3" s="110"/>
      <c r="CC3" s="110"/>
      <c r="CD3" s="110"/>
      <c r="CE3" s="110"/>
      <c r="CF3" s="110"/>
      <c r="CG3" s="110"/>
      <c r="CH3" s="110"/>
      <c r="CI3" s="110"/>
      <c r="CJ3" s="110"/>
      <c r="CK3" s="110"/>
      <c r="CL3" s="110"/>
      <c r="CM3" s="110"/>
      <c r="CN3" s="110"/>
      <c r="CO3" s="110"/>
      <c r="CP3" s="110"/>
      <c r="CQ3" s="110"/>
      <c r="CR3" s="112"/>
      <c r="CS3" s="112"/>
      <c r="CT3" s="112"/>
      <c r="CU3" s="112"/>
      <c r="CV3" s="110"/>
      <c r="CW3" s="110"/>
      <c r="CX3" s="110"/>
      <c r="CY3" s="110"/>
      <c r="CZ3" s="110"/>
      <c r="DA3" s="110"/>
      <c r="DB3" s="110"/>
      <c r="DC3" s="110"/>
      <c r="EX3" s="84"/>
    </row>
    <row r="4" spans="1:309" s="19" customFormat="1" ht="15.6" x14ac:dyDescent="0.3">
      <c r="A4" s="106" t="s">
        <v>660</v>
      </c>
      <c r="B4" s="131">
        <v>1.7784</v>
      </c>
      <c r="C4" s="121"/>
      <c r="D4" s="121"/>
      <c r="E4" s="121"/>
      <c r="F4" s="121"/>
      <c r="G4" s="131">
        <v>1.4997</v>
      </c>
      <c r="H4" s="131">
        <v>1.3560000000000001</v>
      </c>
      <c r="I4" s="131">
        <v>1.5605</v>
      </c>
      <c r="J4" s="131">
        <v>1.3649</v>
      </c>
      <c r="K4" s="121"/>
      <c r="L4" s="121"/>
      <c r="M4" s="127"/>
      <c r="N4" s="121"/>
      <c r="O4" s="121"/>
      <c r="P4" s="131">
        <v>1.7911999999999999</v>
      </c>
      <c r="Q4" s="131">
        <v>1.9268000000000001</v>
      </c>
      <c r="R4" s="131">
        <v>1.7376</v>
      </c>
      <c r="S4" s="131">
        <v>1.73</v>
      </c>
      <c r="T4" s="121"/>
      <c r="U4" s="121"/>
      <c r="V4" s="131">
        <v>1.8180000000000001</v>
      </c>
      <c r="W4" s="121"/>
      <c r="X4" s="127">
        <v>1.373</v>
      </c>
      <c r="Y4" s="131">
        <v>1.5415000000000001</v>
      </c>
      <c r="Z4" s="131">
        <v>1.4910000000000001</v>
      </c>
      <c r="AA4" s="131">
        <v>1.9080999999999999</v>
      </c>
      <c r="AB4" s="121"/>
      <c r="AC4" s="121"/>
      <c r="AD4" s="121"/>
      <c r="AE4" s="131">
        <v>1.8703000000000001</v>
      </c>
      <c r="AF4" s="121"/>
      <c r="AG4" s="131">
        <v>2.0491999999999999</v>
      </c>
      <c r="AH4" s="131">
        <v>1.7362</v>
      </c>
      <c r="AI4" s="121"/>
      <c r="AJ4" s="121"/>
      <c r="AK4" s="131">
        <v>1.2725</v>
      </c>
      <c r="AL4" s="121"/>
      <c r="AM4" s="121"/>
      <c r="AN4" s="121"/>
      <c r="AO4" s="131">
        <v>1.8191999999999999</v>
      </c>
      <c r="AP4" s="127">
        <v>2.0417000000000001</v>
      </c>
      <c r="AQ4" s="122"/>
      <c r="AR4" s="125">
        <v>1.9279999999999999</v>
      </c>
      <c r="AS4" s="126"/>
      <c r="AT4" s="125">
        <v>1.8237000000000001</v>
      </c>
      <c r="AU4" s="125">
        <v>1.6492</v>
      </c>
      <c r="AV4" s="125">
        <v>1.3194999999999999</v>
      </c>
      <c r="AW4" s="125">
        <v>1.3125</v>
      </c>
      <c r="AX4" s="125">
        <v>1.3967000000000001</v>
      </c>
      <c r="AY4" s="126"/>
      <c r="AZ4" s="125">
        <v>1.4365000000000001</v>
      </c>
      <c r="BA4" s="125">
        <v>1.7516</v>
      </c>
      <c r="BB4" s="126"/>
      <c r="BC4" s="125">
        <v>1.3329</v>
      </c>
      <c r="BD4" s="126"/>
      <c r="BE4" s="126"/>
      <c r="BF4" s="125">
        <v>1.5186999999999999</v>
      </c>
      <c r="BG4" s="125">
        <v>1.8244</v>
      </c>
      <c r="BH4" s="125">
        <v>1.6685000000000001</v>
      </c>
      <c r="BI4" s="125">
        <v>1.8212999999999999</v>
      </c>
      <c r="BJ4" s="122"/>
      <c r="BK4" s="121"/>
      <c r="BL4" s="127">
        <v>2.0590000000000002</v>
      </c>
      <c r="BM4" s="121"/>
      <c r="BN4" s="121"/>
      <c r="BO4" s="125">
        <v>2.1164000000000001</v>
      </c>
      <c r="BP4" s="125">
        <v>1.9144000000000001</v>
      </c>
      <c r="BQ4" s="121"/>
      <c r="BR4" s="121"/>
      <c r="BS4" s="125">
        <v>2.1217000000000001</v>
      </c>
      <c r="BT4" s="121"/>
      <c r="BU4" s="125">
        <v>2.2681</v>
      </c>
      <c r="BV4" s="121"/>
      <c r="BW4" s="121"/>
      <c r="BX4" s="125">
        <v>1.4776</v>
      </c>
      <c r="BY4" s="121"/>
      <c r="BZ4" s="121"/>
      <c r="CA4" s="121"/>
      <c r="CB4" s="121"/>
      <c r="CC4" s="121"/>
      <c r="CD4" s="125">
        <v>2.2252999999999998</v>
      </c>
      <c r="CE4" s="121"/>
      <c r="CF4" s="121"/>
      <c r="CG4" s="125">
        <v>1.9436</v>
      </c>
      <c r="CH4" s="125">
        <v>1.7926</v>
      </c>
      <c r="CI4" s="125">
        <v>2.3329</v>
      </c>
      <c r="CJ4" s="125">
        <v>2.0586000000000002</v>
      </c>
      <c r="CK4" s="121"/>
      <c r="CL4" s="125">
        <v>1.8649</v>
      </c>
      <c r="CM4" s="125">
        <v>2.1206999999999998</v>
      </c>
      <c r="CN4" s="121"/>
      <c r="CO4" s="121"/>
      <c r="CP4" s="125">
        <v>1.8863000000000001</v>
      </c>
      <c r="CQ4" s="121"/>
      <c r="CR4" s="121"/>
      <c r="CS4" s="121"/>
      <c r="CT4" s="115"/>
      <c r="CU4" s="115"/>
      <c r="CV4" s="115"/>
      <c r="CW4" s="115"/>
      <c r="CX4" s="111">
        <v>2.1383000000000001</v>
      </c>
      <c r="CY4" s="115"/>
      <c r="CZ4" s="115"/>
      <c r="DA4" s="111">
        <v>2.3938000000000001</v>
      </c>
      <c r="DB4" s="111">
        <v>1.7519</v>
      </c>
      <c r="DC4" s="115"/>
      <c r="EX4" s="27"/>
    </row>
    <row r="5" spans="1:309" s="19" customFormat="1" ht="15.6" x14ac:dyDescent="0.3">
      <c r="A5" s="106" t="s">
        <v>661</v>
      </c>
      <c r="B5" s="132">
        <v>30.553899999999999</v>
      </c>
      <c r="C5" s="123"/>
      <c r="D5" s="123"/>
      <c r="E5" s="123"/>
      <c r="F5" s="123"/>
      <c r="G5" s="132">
        <v>30.819199999999999</v>
      </c>
      <c r="H5" s="132">
        <v>31.1648</v>
      </c>
      <c r="I5" s="132">
        <v>30.764500000000002</v>
      </c>
      <c r="J5" s="132">
        <v>30.2912</v>
      </c>
      <c r="K5" s="123"/>
      <c r="L5" s="123"/>
      <c r="M5" s="130"/>
      <c r="N5" s="123"/>
      <c r="O5" s="123"/>
      <c r="P5" s="132">
        <v>31.209700000000002</v>
      </c>
      <c r="Q5" s="132">
        <v>31.1677</v>
      </c>
      <c r="R5" s="132">
        <v>31.2911</v>
      </c>
      <c r="S5" s="132">
        <v>30.7072</v>
      </c>
      <c r="T5" s="123"/>
      <c r="U5" s="123"/>
      <c r="V5" s="132">
        <v>30.9589</v>
      </c>
      <c r="W5" s="123"/>
      <c r="X5" s="130">
        <v>30.793500000000002</v>
      </c>
      <c r="Y5" s="132">
        <v>30.9253</v>
      </c>
      <c r="Z5" s="132">
        <v>30.887</v>
      </c>
      <c r="AA5" s="132">
        <v>31.153099999999998</v>
      </c>
      <c r="AB5" s="123"/>
      <c r="AC5" s="123"/>
      <c r="AD5" s="123"/>
      <c r="AE5" s="132">
        <v>31.3932</v>
      </c>
      <c r="AF5" s="123"/>
      <c r="AG5" s="132">
        <v>31.038799999999998</v>
      </c>
      <c r="AH5" s="132">
        <v>31.464600000000001</v>
      </c>
      <c r="AI5" s="123"/>
      <c r="AJ5" s="123"/>
      <c r="AK5" s="132">
        <v>30.6646</v>
      </c>
      <c r="AL5" s="123"/>
      <c r="AM5" s="123"/>
      <c r="AN5" s="123"/>
      <c r="AO5" s="132">
        <v>30.765899999999998</v>
      </c>
      <c r="AP5" s="130">
        <v>30.543900000000001</v>
      </c>
      <c r="AQ5" s="124"/>
      <c r="AR5" s="128">
        <v>30.8855</v>
      </c>
      <c r="AS5" s="129"/>
      <c r="AT5" s="128">
        <v>30.9282</v>
      </c>
      <c r="AU5" s="128">
        <v>31.253599999999999</v>
      </c>
      <c r="AV5" s="128">
        <v>30.488299999999999</v>
      </c>
      <c r="AW5" s="128">
        <v>30.201599999999999</v>
      </c>
      <c r="AX5" s="128">
        <v>30.775099999999998</v>
      </c>
      <c r="AY5" s="129"/>
      <c r="AZ5" s="128">
        <v>30.369399999999999</v>
      </c>
      <c r="BA5" s="128">
        <v>30.112200000000001</v>
      </c>
      <c r="BB5" s="129"/>
      <c r="BC5" s="128">
        <v>30.548100000000002</v>
      </c>
      <c r="BD5" s="129"/>
      <c r="BE5" s="129"/>
      <c r="BF5" s="128">
        <v>30.484200000000001</v>
      </c>
      <c r="BG5" s="128">
        <v>30.649899999999999</v>
      </c>
      <c r="BH5" s="128">
        <v>30.972200000000001</v>
      </c>
      <c r="BI5" s="128">
        <v>30.6206</v>
      </c>
      <c r="BJ5" s="124"/>
      <c r="BK5" s="123"/>
      <c r="BL5" s="130">
        <v>31.336099999999998</v>
      </c>
      <c r="BM5" s="123"/>
      <c r="BN5" s="123"/>
      <c r="BO5" s="128">
        <v>30.9312</v>
      </c>
      <c r="BP5" s="128">
        <v>31.0501</v>
      </c>
      <c r="BQ5" s="123"/>
      <c r="BR5" s="123"/>
      <c r="BS5" s="128">
        <v>30.771899999999999</v>
      </c>
      <c r="BT5" s="123"/>
      <c r="BU5" s="128">
        <v>30.964600000000001</v>
      </c>
      <c r="BV5" s="123"/>
      <c r="BW5" s="123"/>
      <c r="BX5" s="128">
        <v>31.069199999999999</v>
      </c>
      <c r="BY5" s="123"/>
      <c r="BZ5" s="123"/>
      <c r="CA5" s="123"/>
      <c r="CB5" s="123"/>
      <c r="CC5" s="123"/>
      <c r="CD5" s="128">
        <v>30.6676</v>
      </c>
      <c r="CE5" s="123"/>
      <c r="CF5" s="123"/>
      <c r="CG5" s="128">
        <v>31.0639</v>
      </c>
      <c r="CH5" s="128">
        <v>31.232900000000001</v>
      </c>
      <c r="CI5" s="128">
        <v>30.2666</v>
      </c>
      <c r="CJ5" s="128">
        <v>31.224900000000002</v>
      </c>
      <c r="CK5" s="123"/>
      <c r="CL5" s="128">
        <v>30.703900000000001</v>
      </c>
      <c r="CM5" s="128">
        <v>30.724499999999999</v>
      </c>
      <c r="CN5" s="123"/>
      <c r="CO5" s="123"/>
      <c r="CP5" s="128">
        <v>30.805299999999999</v>
      </c>
      <c r="CQ5" s="121"/>
      <c r="CR5" s="121"/>
      <c r="CS5" s="121"/>
      <c r="CT5" s="115"/>
      <c r="CU5" s="115"/>
      <c r="CV5" s="115"/>
      <c r="CW5" s="115"/>
      <c r="CX5" s="119">
        <v>30.8096</v>
      </c>
      <c r="CY5" s="120"/>
      <c r="CZ5" s="120"/>
      <c r="DA5" s="119">
        <v>31.3035</v>
      </c>
      <c r="DB5" s="119">
        <v>31.278400000000001</v>
      </c>
      <c r="DC5" s="115"/>
      <c r="EX5" s="27"/>
    </row>
    <row r="6" spans="1:309" s="19" customFormat="1" ht="15.6" x14ac:dyDescent="0.3">
      <c r="A6" s="106" t="s">
        <v>662</v>
      </c>
      <c r="B6" s="132">
        <v>38.240099999999998</v>
      </c>
      <c r="C6" s="123"/>
      <c r="D6" s="123"/>
      <c r="E6" s="123"/>
      <c r="F6" s="123"/>
      <c r="G6" s="132">
        <v>38.757100000000001</v>
      </c>
      <c r="H6" s="132">
        <v>39.118299999999998</v>
      </c>
      <c r="I6" s="132">
        <v>38.557099999999998</v>
      </c>
      <c r="J6" s="132">
        <v>38.500700000000002</v>
      </c>
      <c r="K6" s="123"/>
      <c r="L6" s="123"/>
      <c r="M6" s="130"/>
      <c r="N6" s="123"/>
      <c r="O6" s="123"/>
      <c r="P6" s="132">
        <v>38.199199999999998</v>
      </c>
      <c r="Q6" s="132">
        <v>37.925600000000003</v>
      </c>
      <c r="R6" s="132">
        <v>38.310400000000001</v>
      </c>
      <c r="S6" s="132">
        <v>38.047899999999998</v>
      </c>
      <c r="T6" s="123"/>
      <c r="U6" s="123"/>
      <c r="V6" s="132">
        <v>37.902299999999997</v>
      </c>
      <c r="W6" s="123"/>
      <c r="X6" s="130">
        <v>38.929200000000002</v>
      </c>
      <c r="Y6" s="132">
        <v>38.3782</v>
      </c>
      <c r="Z6" s="132">
        <v>38.808300000000003</v>
      </c>
      <c r="AA6" s="132">
        <v>38.163800000000002</v>
      </c>
      <c r="AB6" s="123"/>
      <c r="AC6" s="123"/>
      <c r="AD6" s="123"/>
      <c r="AE6" s="132">
        <v>38.221400000000003</v>
      </c>
      <c r="AF6" s="123"/>
      <c r="AG6" s="132">
        <v>37.642600000000002</v>
      </c>
      <c r="AH6" s="132">
        <v>38.380699999999997</v>
      </c>
      <c r="AI6" s="123"/>
      <c r="AJ6" s="123"/>
      <c r="AK6" s="132">
        <v>38.7455</v>
      </c>
      <c r="AL6" s="123"/>
      <c r="AM6" s="123"/>
      <c r="AN6" s="123"/>
      <c r="AO6" s="132">
        <v>38.233800000000002</v>
      </c>
      <c r="AP6" s="130">
        <v>37.742400000000004</v>
      </c>
      <c r="AQ6" s="124"/>
      <c r="AR6" s="128">
        <v>37.453699999999998</v>
      </c>
      <c r="AS6" s="129"/>
      <c r="AT6" s="128">
        <v>37.734299999999998</v>
      </c>
      <c r="AU6" s="128">
        <v>38.115600000000001</v>
      </c>
      <c r="AV6" s="128">
        <v>38.453299999999999</v>
      </c>
      <c r="AW6" s="128">
        <v>38.500500000000002</v>
      </c>
      <c r="AX6" s="128">
        <v>38.279299999999999</v>
      </c>
      <c r="AY6" s="129"/>
      <c r="AZ6" s="128">
        <v>38.051400000000001</v>
      </c>
      <c r="BA6" s="128">
        <v>38.109200000000001</v>
      </c>
      <c r="BB6" s="129"/>
      <c r="BC6" s="128">
        <v>38.528799999999997</v>
      </c>
      <c r="BD6" s="129"/>
      <c r="BE6" s="129"/>
      <c r="BF6" s="128">
        <v>38.311199999999999</v>
      </c>
      <c r="BG6" s="128">
        <v>37.8812</v>
      </c>
      <c r="BH6" s="128">
        <v>38.3874</v>
      </c>
      <c r="BI6" s="128">
        <v>37.752299999999998</v>
      </c>
      <c r="BJ6" s="124"/>
      <c r="BK6" s="123"/>
      <c r="BL6" s="130">
        <v>37.590499999999999</v>
      </c>
      <c r="BM6" s="123"/>
      <c r="BN6" s="123"/>
      <c r="BO6" s="128">
        <v>37.552199999999999</v>
      </c>
      <c r="BP6" s="128">
        <v>37.477200000000003</v>
      </c>
      <c r="BQ6" s="123"/>
      <c r="BR6" s="123"/>
      <c r="BS6" s="128">
        <v>37.036499999999997</v>
      </c>
      <c r="BT6" s="123"/>
      <c r="BU6" s="128">
        <v>37.271900000000002</v>
      </c>
      <c r="BV6" s="123"/>
      <c r="BW6" s="123"/>
      <c r="BX6" s="128">
        <v>38.341500000000003</v>
      </c>
      <c r="BY6" s="123"/>
      <c r="BZ6" s="123"/>
      <c r="CA6" s="123"/>
      <c r="CB6" s="123"/>
      <c r="CC6" s="123"/>
      <c r="CD6" s="128">
        <v>37.250399999999999</v>
      </c>
      <c r="CE6" s="123"/>
      <c r="CF6" s="123"/>
      <c r="CG6" s="128">
        <v>37.862699999999997</v>
      </c>
      <c r="CH6" s="128">
        <v>38.173200000000001</v>
      </c>
      <c r="CI6" s="128">
        <v>36.203699999999998</v>
      </c>
      <c r="CJ6" s="128">
        <v>37.732799999999997</v>
      </c>
      <c r="CK6" s="123"/>
      <c r="CL6" s="128">
        <v>37.593400000000003</v>
      </c>
      <c r="CM6" s="128">
        <v>36.898200000000003</v>
      </c>
      <c r="CN6" s="123"/>
      <c r="CO6" s="123"/>
      <c r="CP6" s="128">
        <v>37.1233</v>
      </c>
      <c r="CQ6" s="121"/>
      <c r="CR6" s="121"/>
      <c r="CS6" s="121"/>
      <c r="CT6" s="115"/>
      <c r="CU6" s="115"/>
      <c r="CV6" s="115"/>
      <c r="CW6" s="115"/>
      <c r="CX6" s="119">
        <v>37.306199999999997</v>
      </c>
      <c r="CY6" s="120"/>
      <c r="CZ6" s="120"/>
      <c r="DA6" s="119">
        <v>37.038600000000002</v>
      </c>
      <c r="DB6" s="119">
        <v>38.412999999999997</v>
      </c>
      <c r="DC6" s="115"/>
      <c r="EX6" s="27"/>
    </row>
    <row r="7" spans="1:309" s="19" customFormat="1" ht="15.6" x14ac:dyDescent="0.3">
      <c r="A7" s="106" t="s">
        <v>47</v>
      </c>
      <c r="B7" s="132">
        <v>29.013200000000001</v>
      </c>
      <c r="C7" s="123"/>
      <c r="D7" s="123"/>
      <c r="E7" s="123"/>
      <c r="F7" s="123"/>
      <c r="G7" s="132">
        <v>29.036300000000001</v>
      </c>
      <c r="H7" s="132">
        <v>29.0989</v>
      </c>
      <c r="I7" s="132">
        <v>29.134499999999999</v>
      </c>
      <c r="J7" s="132">
        <v>28.321100000000001</v>
      </c>
      <c r="K7" s="123"/>
      <c r="L7" s="123"/>
      <c r="M7" s="130"/>
      <c r="N7" s="123"/>
      <c r="O7" s="123"/>
      <c r="P7" s="132">
        <v>28.965199999999999</v>
      </c>
      <c r="Q7" s="132">
        <v>29.055399999999999</v>
      </c>
      <c r="R7" s="132">
        <v>28.798999999999999</v>
      </c>
      <c r="S7" s="132">
        <v>28.770099999999999</v>
      </c>
      <c r="T7" s="123"/>
      <c r="U7" s="123"/>
      <c r="V7" s="132">
        <v>28.783899999999999</v>
      </c>
      <c r="W7" s="123"/>
      <c r="X7" s="130">
        <v>29.028300000000002</v>
      </c>
      <c r="Y7" s="132">
        <v>28.7943</v>
      </c>
      <c r="Z7" s="132">
        <v>28.962299999999999</v>
      </c>
      <c r="AA7" s="132">
        <v>29.238099999999999</v>
      </c>
      <c r="AB7" s="123"/>
      <c r="AC7" s="123"/>
      <c r="AD7" s="123"/>
      <c r="AE7" s="132">
        <v>28.96</v>
      </c>
      <c r="AF7" s="123"/>
      <c r="AG7" s="132">
        <v>28.674700000000001</v>
      </c>
      <c r="AH7" s="132">
        <v>29.1815</v>
      </c>
      <c r="AI7" s="123"/>
      <c r="AJ7" s="123"/>
      <c r="AK7" s="132">
        <v>28.5517</v>
      </c>
      <c r="AL7" s="123"/>
      <c r="AM7" s="123"/>
      <c r="AN7" s="123"/>
      <c r="AO7" s="132">
        <v>29.104399999999998</v>
      </c>
      <c r="AP7" s="130">
        <v>28.966200000000001</v>
      </c>
      <c r="AQ7" s="124"/>
      <c r="AR7" s="128">
        <v>28.7788</v>
      </c>
      <c r="AS7" s="129"/>
      <c r="AT7" s="128">
        <v>28.860900000000001</v>
      </c>
      <c r="AU7" s="128">
        <v>28.9314</v>
      </c>
      <c r="AV7" s="128">
        <v>28.538699999999999</v>
      </c>
      <c r="AW7" s="128">
        <v>28.690899999999999</v>
      </c>
      <c r="AX7" s="128">
        <v>28.678599999999999</v>
      </c>
      <c r="AY7" s="129"/>
      <c r="AZ7" s="128">
        <v>28.694800000000001</v>
      </c>
      <c r="BA7" s="128">
        <v>28.7806</v>
      </c>
      <c r="BB7" s="129"/>
      <c r="BC7" s="128">
        <v>28.590399999999999</v>
      </c>
      <c r="BD7" s="129"/>
      <c r="BE7" s="129"/>
      <c r="BF7" s="128">
        <v>28.990500000000001</v>
      </c>
      <c r="BG7" s="128">
        <v>29.1828</v>
      </c>
      <c r="BH7" s="128">
        <v>29.165099999999999</v>
      </c>
      <c r="BI7" s="128">
        <v>29.0181</v>
      </c>
      <c r="BJ7" s="124"/>
      <c r="BK7" s="123"/>
      <c r="BL7" s="130">
        <v>28.926100000000002</v>
      </c>
      <c r="BM7" s="123"/>
      <c r="BN7" s="123"/>
      <c r="BO7" s="128">
        <v>28.7758</v>
      </c>
      <c r="BP7" s="128">
        <v>28.795100000000001</v>
      </c>
      <c r="BQ7" s="123"/>
      <c r="BR7" s="123"/>
      <c r="BS7" s="128">
        <v>28.594100000000001</v>
      </c>
      <c r="BT7" s="123"/>
      <c r="BU7" s="128">
        <v>28.9725</v>
      </c>
      <c r="BV7" s="123"/>
      <c r="BW7" s="123"/>
      <c r="BX7" s="128">
        <v>28.741900000000001</v>
      </c>
      <c r="BY7" s="123"/>
      <c r="BZ7" s="123"/>
      <c r="CA7" s="123"/>
      <c r="CB7" s="123"/>
      <c r="CC7" s="123"/>
      <c r="CD7" s="128">
        <v>29.067</v>
      </c>
      <c r="CE7" s="123"/>
      <c r="CF7" s="123"/>
      <c r="CG7" s="128">
        <v>29.437000000000001</v>
      </c>
      <c r="CH7" s="128">
        <v>28.8249</v>
      </c>
      <c r="CI7" s="128">
        <v>28.049700000000001</v>
      </c>
      <c r="CJ7" s="128">
        <v>29.283000000000001</v>
      </c>
      <c r="CK7" s="123"/>
      <c r="CL7" s="128">
        <v>28.577100000000002</v>
      </c>
      <c r="CM7" s="128">
        <v>28.461099999999998</v>
      </c>
      <c r="CN7" s="123"/>
      <c r="CO7" s="123"/>
      <c r="CP7" s="128">
        <v>28.411200000000001</v>
      </c>
      <c r="CQ7" s="121"/>
      <c r="CR7" s="121"/>
      <c r="CS7" s="121"/>
      <c r="CT7" s="115"/>
      <c r="CU7" s="115"/>
      <c r="CV7" s="115"/>
      <c r="CW7" s="115"/>
      <c r="CX7" s="119">
        <v>28.846599999999999</v>
      </c>
      <c r="CY7" s="120"/>
      <c r="CZ7" s="120"/>
      <c r="DA7" s="119">
        <v>28.9542</v>
      </c>
      <c r="DB7" s="119">
        <v>29.187899999999999</v>
      </c>
      <c r="DC7" s="115"/>
      <c r="EX7" s="27"/>
    </row>
    <row r="8" spans="1:309" s="19" customFormat="1" ht="15.6" x14ac:dyDescent="0.3">
      <c r="A8" s="106" t="s">
        <v>663</v>
      </c>
      <c r="B8" s="131">
        <v>0.43569999999999998</v>
      </c>
      <c r="C8" s="121"/>
      <c r="D8" s="121"/>
      <c r="E8" s="121"/>
      <c r="F8" s="121"/>
      <c r="G8" s="131">
        <v>0.38850000000000001</v>
      </c>
      <c r="H8" s="131">
        <v>0.37530000000000002</v>
      </c>
      <c r="I8" s="131">
        <v>0.38059999999999999</v>
      </c>
      <c r="J8" s="131">
        <v>0.47370000000000001</v>
      </c>
      <c r="K8" s="121"/>
      <c r="L8" s="121"/>
      <c r="M8" s="127"/>
      <c r="N8" s="121"/>
      <c r="O8" s="121"/>
      <c r="P8" s="131">
        <v>0.49569999999999997</v>
      </c>
      <c r="Q8" s="131">
        <v>0.52200000000000002</v>
      </c>
      <c r="R8" s="131">
        <v>0.46839999999999998</v>
      </c>
      <c r="S8" s="131">
        <v>0.49070000000000003</v>
      </c>
      <c r="T8" s="121"/>
      <c r="U8" s="121"/>
      <c r="V8" s="131">
        <v>0.49640000000000001</v>
      </c>
      <c r="W8" s="121"/>
      <c r="X8" s="127">
        <v>0.35649999999999998</v>
      </c>
      <c r="Y8" s="131">
        <v>0.42720000000000002</v>
      </c>
      <c r="Z8" s="131">
        <v>0.4481</v>
      </c>
      <c r="AA8" s="131">
        <v>0.439</v>
      </c>
      <c r="AB8" s="121"/>
      <c r="AC8" s="121"/>
      <c r="AD8" s="121"/>
      <c r="AE8" s="131">
        <v>0.50519999999999998</v>
      </c>
      <c r="AF8" s="121"/>
      <c r="AG8" s="131">
        <v>0.54879999999999995</v>
      </c>
      <c r="AH8" s="131">
        <v>0.44209999999999999</v>
      </c>
      <c r="AI8" s="121"/>
      <c r="AJ8" s="121"/>
      <c r="AK8" s="131">
        <v>0.43430000000000002</v>
      </c>
      <c r="AL8" s="121"/>
      <c r="AM8" s="121"/>
      <c r="AN8" s="121"/>
      <c r="AO8" s="131">
        <v>0.46800000000000003</v>
      </c>
      <c r="AP8" s="127">
        <v>0.57709999999999995</v>
      </c>
      <c r="AQ8" s="122"/>
      <c r="AR8" s="125">
        <v>0.54679999999999995</v>
      </c>
      <c r="AS8" s="126"/>
      <c r="AT8" s="125">
        <v>0.61439999999999995</v>
      </c>
      <c r="AU8" s="125">
        <v>0.65890000000000004</v>
      </c>
      <c r="AV8" s="125">
        <v>0.40029999999999999</v>
      </c>
      <c r="AW8" s="125">
        <v>0.43619999999999998</v>
      </c>
      <c r="AX8" s="125">
        <v>0.38590000000000002</v>
      </c>
      <c r="AY8" s="126"/>
      <c r="AZ8" s="125">
        <v>0.46279999999999999</v>
      </c>
      <c r="BA8" s="125">
        <v>0.53469999999999995</v>
      </c>
      <c r="BB8" s="126"/>
      <c r="BC8" s="125">
        <v>0.39860000000000001</v>
      </c>
      <c r="BD8" s="126"/>
      <c r="BE8" s="126"/>
      <c r="BF8" s="125">
        <v>0.40450000000000003</v>
      </c>
      <c r="BG8" s="125">
        <v>0.53690000000000004</v>
      </c>
      <c r="BH8" s="125">
        <v>0.39600000000000002</v>
      </c>
      <c r="BI8" s="125">
        <v>0.66979999999999995</v>
      </c>
      <c r="BJ8" s="122"/>
      <c r="BK8" s="121"/>
      <c r="BL8" s="127">
        <v>0.51070000000000004</v>
      </c>
      <c r="BM8" s="121"/>
      <c r="BN8" s="121"/>
      <c r="BO8" s="125">
        <v>0.50309999999999999</v>
      </c>
      <c r="BP8" s="125">
        <v>0.54779999999999995</v>
      </c>
      <c r="BQ8" s="121"/>
      <c r="BR8" s="121"/>
      <c r="BS8" s="125">
        <v>0.56459999999999999</v>
      </c>
      <c r="BT8" s="121"/>
      <c r="BU8" s="125">
        <v>0.62190000000000001</v>
      </c>
      <c r="BV8" s="121"/>
      <c r="BW8" s="121"/>
      <c r="BX8" s="125">
        <v>0.39729999999999999</v>
      </c>
      <c r="BY8" s="121"/>
      <c r="BZ8" s="121"/>
      <c r="CA8" s="121"/>
      <c r="CB8" s="121"/>
      <c r="CC8" s="121"/>
      <c r="CD8" s="125">
        <v>0.54879999999999995</v>
      </c>
      <c r="CE8" s="121"/>
      <c r="CF8" s="121"/>
      <c r="CG8" s="125">
        <v>0.46079999999999999</v>
      </c>
      <c r="CH8" s="125">
        <v>0.44019999999999998</v>
      </c>
      <c r="CI8" s="125">
        <v>0.71220000000000006</v>
      </c>
      <c r="CJ8" s="125">
        <v>0.39879999999999999</v>
      </c>
      <c r="CK8" s="121"/>
      <c r="CL8" s="125">
        <v>0.38059999999999999</v>
      </c>
      <c r="CM8" s="125">
        <v>0.70330000000000004</v>
      </c>
      <c r="CN8" s="121"/>
      <c r="CO8" s="121"/>
      <c r="CP8" s="125">
        <v>0.54879999999999995</v>
      </c>
      <c r="CQ8" s="121"/>
      <c r="CR8" s="121"/>
      <c r="CS8" s="121"/>
      <c r="CT8" s="115"/>
      <c r="CU8" s="115"/>
      <c r="CV8" s="115"/>
      <c r="CW8" s="115"/>
      <c r="CX8" s="111">
        <v>0.62250000000000005</v>
      </c>
      <c r="CY8" s="115"/>
      <c r="CZ8" s="115"/>
      <c r="DA8" s="111">
        <v>0.53890000000000005</v>
      </c>
      <c r="DB8" s="111">
        <v>0.35489999999999999</v>
      </c>
      <c r="DC8" s="115"/>
      <c r="EX8" s="27"/>
    </row>
    <row r="9" spans="1:309" s="19" customFormat="1" ht="15.6" x14ac:dyDescent="0.3">
      <c r="A9" s="106" t="s">
        <v>664</v>
      </c>
      <c r="B9" s="131">
        <v>0.10199999999999999</v>
      </c>
      <c r="C9" s="121"/>
      <c r="D9" s="121"/>
      <c r="E9" s="121"/>
      <c r="F9" s="121"/>
      <c r="G9" s="131">
        <v>0.123</v>
      </c>
      <c r="H9" s="131">
        <v>0.1017</v>
      </c>
      <c r="I9" s="131">
        <v>8.1199999999999994E-2</v>
      </c>
      <c r="J9" s="131">
        <v>0.1283</v>
      </c>
      <c r="K9" s="121"/>
      <c r="L9" s="121"/>
      <c r="M9" s="127"/>
      <c r="N9" s="121"/>
      <c r="O9" s="121"/>
      <c r="P9" s="131">
        <v>0.10390000000000001</v>
      </c>
      <c r="Q9" s="131">
        <v>0.127</v>
      </c>
      <c r="R9" s="131">
        <v>0.1225</v>
      </c>
      <c r="S9" s="131">
        <v>9.7299999999999998E-2</v>
      </c>
      <c r="T9" s="121"/>
      <c r="U9" s="121"/>
      <c r="V9" s="131">
        <v>0.1197</v>
      </c>
      <c r="W9" s="121"/>
      <c r="X9" s="127">
        <v>0.105</v>
      </c>
      <c r="Y9" s="131">
        <v>9.4500000000000001E-2</v>
      </c>
      <c r="Z9" s="131">
        <v>0.109</v>
      </c>
      <c r="AA9" s="131">
        <v>9.9599999999999994E-2</v>
      </c>
      <c r="AB9" s="121"/>
      <c r="AC9" s="121"/>
      <c r="AD9" s="121"/>
      <c r="AE9" s="131">
        <v>0.11310000000000001</v>
      </c>
      <c r="AF9" s="121"/>
      <c r="AG9" s="131">
        <v>0.11</v>
      </c>
      <c r="AH9" s="131">
        <v>9.7900000000000001E-2</v>
      </c>
      <c r="AI9" s="121"/>
      <c r="AJ9" s="121"/>
      <c r="AK9" s="131">
        <v>0.1082</v>
      </c>
      <c r="AL9" s="121"/>
      <c r="AM9" s="121"/>
      <c r="AN9" s="121"/>
      <c r="AO9" s="131">
        <v>9.3899999999999997E-2</v>
      </c>
      <c r="AP9" s="127">
        <v>0.11269999999999999</v>
      </c>
      <c r="AQ9" s="122"/>
      <c r="AR9" s="125">
        <v>9.6000000000000002E-2</v>
      </c>
      <c r="AS9" s="126"/>
      <c r="AT9" s="125">
        <v>9.6699999999999994E-2</v>
      </c>
      <c r="AU9" s="125">
        <v>0.1103</v>
      </c>
      <c r="AV9" s="125">
        <v>0.11020000000000001</v>
      </c>
      <c r="AW9" s="125">
        <v>9.4700000000000006E-2</v>
      </c>
      <c r="AX9" s="125">
        <v>9.4299999999999995E-2</v>
      </c>
      <c r="AY9" s="126"/>
      <c r="AZ9" s="125">
        <v>0.1002</v>
      </c>
      <c r="BA9" s="125">
        <v>0.10580000000000001</v>
      </c>
      <c r="BB9" s="126"/>
      <c r="BC9" s="125">
        <v>8.1900000000000001E-2</v>
      </c>
      <c r="BD9" s="126"/>
      <c r="BE9" s="126"/>
      <c r="BF9" s="125">
        <v>9.9400000000000002E-2</v>
      </c>
      <c r="BG9" s="125">
        <v>0.1003</v>
      </c>
      <c r="BH9" s="125">
        <v>0.1091</v>
      </c>
      <c r="BI9" s="125">
        <v>0.1077</v>
      </c>
      <c r="BJ9" s="122"/>
      <c r="BK9" s="121"/>
      <c r="BL9" s="127">
        <v>7.7399999999999997E-2</v>
      </c>
      <c r="BM9" s="121"/>
      <c r="BN9" s="121"/>
      <c r="BO9" s="125">
        <v>6.7400000000000002E-2</v>
      </c>
      <c r="BP9" s="125">
        <v>8.1100000000000005E-2</v>
      </c>
      <c r="BQ9" s="121"/>
      <c r="BR9" s="121"/>
      <c r="BS9" s="125">
        <v>7.8200000000000006E-2</v>
      </c>
      <c r="BT9" s="121"/>
      <c r="BU9" s="125">
        <v>6.2700000000000006E-2</v>
      </c>
      <c r="BV9" s="121"/>
      <c r="BW9" s="121"/>
      <c r="BX9" s="125">
        <v>8.8099999999999998E-2</v>
      </c>
      <c r="BY9" s="121"/>
      <c r="BZ9" s="121"/>
      <c r="CA9" s="121"/>
      <c r="CB9" s="121"/>
      <c r="CC9" s="121"/>
      <c r="CD9" s="125">
        <v>6.5600000000000006E-2</v>
      </c>
      <c r="CE9" s="121"/>
      <c r="CF9" s="121"/>
      <c r="CG9" s="125">
        <v>6.8699999999999997E-2</v>
      </c>
      <c r="CH9" s="125">
        <v>7.51E-2</v>
      </c>
      <c r="CI9" s="125">
        <v>0.106</v>
      </c>
      <c r="CJ9" s="125">
        <v>7.0699999999999999E-2</v>
      </c>
      <c r="CK9" s="121"/>
      <c r="CL9" s="125">
        <v>7.1199999999999999E-2</v>
      </c>
      <c r="CM9" s="125">
        <v>9.8100000000000007E-2</v>
      </c>
      <c r="CN9" s="121"/>
      <c r="CO9" s="121"/>
      <c r="CP9" s="125">
        <v>8.3799999999999999E-2</v>
      </c>
      <c r="CQ9" s="121"/>
      <c r="CR9" s="121"/>
      <c r="CS9" s="121"/>
      <c r="CT9" s="115"/>
      <c r="CU9" s="115"/>
      <c r="CV9" s="115"/>
      <c r="CW9" s="115"/>
      <c r="CX9" s="111">
        <v>0.10589999999999999</v>
      </c>
      <c r="CY9" s="115"/>
      <c r="CZ9" s="115"/>
      <c r="DA9" s="111">
        <v>7.5800000000000006E-2</v>
      </c>
      <c r="DB9" s="111">
        <v>4.8500000000000001E-2</v>
      </c>
      <c r="DC9" s="115"/>
      <c r="EX9" s="27"/>
    </row>
    <row r="10" spans="1:309" s="83" customFormat="1" x14ac:dyDescent="0.3">
      <c r="A10" s="55" t="s">
        <v>141</v>
      </c>
      <c r="S10" s="74"/>
      <c r="T10" s="74"/>
      <c r="U10" s="74"/>
      <c r="AG10" s="74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K10" s="110"/>
      <c r="BL10" s="110"/>
      <c r="BM10" s="110"/>
      <c r="BN10" s="110"/>
      <c r="BO10" s="113"/>
      <c r="BP10" s="110"/>
      <c r="BQ10" s="110"/>
      <c r="BR10" s="110"/>
      <c r="BS10" s="110"/>
      <c r="BT10" s="110"/>
      <c r="BU10" s="110"/>
      <c r="BV10" s="110"/>
      <c r="BW10" s="110"/>
      <c r="BX10" s="110"/>
      <c r="BY10" s="110"/>
      <c r="BZ10" s="110"/>
      <c r="CA10" s="110"/>
      <c r="CB10" s="110"/>
      <c r="CC10" s="110"/>
      <c r="CD10" s="110"/>
      <c r="CE10" s="113"/>
      <c r="CF10" s="110"/>
      <c r="CG10" s="110"/>
      <c r="CH10" s="110"/>
      <c r="CI10" s="110"/>
      <c r="CJ10" s="113"/>
      <c r="CK10" s="113"/>
      <c r="CL10" s="113"/>
      <c r="CM10" s="113"/>
      <c r="CN10" s="113"/>
      <c r="CO10" s="113"/>
      <c r="CP10" s="113"/>
      <c r="CQ10" s="110"/>
      <c r="CR10" s="110"/>
      <c r="CS10" s="110"/>
      <c r="CT10" s="110"/>
      <c r="CU10" s="113"/>
      <c r="CV10" s="110"/>
      <c r="CW10" s="110"/>
      <c r="CX10" s="110"/>
      <c r="CY10" s="110"/>
      <c r="CZ10" s="110"/>
      <c r="DA10" s="110"/>
      <c r="DB10" s="110"/>
      <c r="DC10" s="110"/>
      <c r="DG10" s="74"/>
      <c r="DP10" s="74"/>
      <c r="EF10" s="74"/>
      <c r="EG10" s="74"/>
      <c r="EM10" s="74"/>
      <c r="EX10" s="74"/>
      <c r="EY10" s="74"/>
      <c r="EZ10" s="93"/>
      <c r="KW10" s="105"/>
    </row>
    <row r="11" spans="1:309" s="8" customFormat="1" x14ac:dyDescent="0.3">
      <c r="A11" s="38" t="s">
        <v>0</v>
      </c>
      <c r="B11" s="38" t="s">
        <v>730</v>
      </c>
      <c r="AR11" s="96"/>
      <c r="AS11" s="96"/>
      <c r="AT11" s="96"/>
      <c r="AU11" s="96"/>
      <c r="AV11" s="96"/>
      <c r="AW11" s="96"/>
      <c r="AX11" s="96"/>
      <c r="AY11" s="96"/>
      <c r="AZ11" s="96"/>
      <c r="BA11" s="96"/>
      <c r="BB11" s="96"/>
      <c r="BC11" s="96"/>
      <c r="BD11" s="96"/>
      <c r="BE11" s="96"/>
      <c r="BF11" s="96"/>
      <c r="BG11" s="96"/>
      <c r="BH11" s="96"/>
      <c r="BI11" s="96"/>
      <c r="BK11" s="96"/>
      <c r="BL11" s="96"/>
      <c r="BM11" s="96"/>
      <c r="BN11" s="96"/>
      <c r="BO11" s="96"/>
      <c r="BP11" s="96"/>
      <c r="BQ11" s="96"/>
      <c r="BR11" s="96"/>
      <c r="BS11" s="96"/>
      <c r="BT11" s="96"/>
      <c r="BU11" s="96"/>
      <c r="BV11" s="96"/>
      <c r="BW11" s="96"/>
      <c r="BX11" s="96"/>
      <c r="BY11" s="96"/>
      <c r="BZ11" s="96"/>
      <c r="CA11" s="96"/>
      <c r="CB11" s="96"/>
      <c r="CC11" s="96"/>
      <c r="CD11" s="96"/>
      <c r="CE11" s="96"/>
      <c r="CF11" s="96"/>
      <c r="CG11" s="96"/>
      <c r="CH11" s="96"/>
      <c r="CI11" s="96"/>
      <c r="CJ11" s="96"/>
      <c r="CK11" s="96"/>
      <c r="CL11" s="96"/>
      <c r="CM11" s="96"/>
      <c r="CN11" s="96"/>
      <c r="CO11" s="96"/>
      <c r="CP11" s="96"/>
      <c r="CQ11" s="96"/>
      <c r="CR11" s="96"/>
      <c r="CS11" s="96"/>
      <c r="CT11" s="96"/>
      <c r="CU11" s="96"/>
      <c r="CV11" s="96"/>
      <c r="CW11" s="96"/>
      <c r="CX11" s="96"/>
      <c r="CY11" s="96"/>
      <c r="CZ11" s="96"/>
      <c r="DA11" s="96"/>
      <c r="DB11" s="96"/>
      <c r="DC11" s="96"/>
    </row>
    <row r="12" spans="1:309" s="8" customFormat="1" x14ac:dyDescent="0.3">
      <c r="A12" s="8" t="s">
        <v>259</v>
      </c>
      <c r="B12" s="58">
        <v>28.7</v>
      </c>
      <c r="C12" s="58">
        <v>28.7</v>
      </c>
      <c r="D12" s="58">
        <v>28.7</v>
      </c>
      <c r="E12" s="58">
        <v>28.7</v>
      </c>
      <c r="F12" s="58">
        <v>28.7</v>
      </c>
      <c r="G12" s="58">
        <v>28.7</v>
      </c>
      <c r="H12" s="58">
        <v>28.7</v>
      </c>
      <c r="I12" s="58">
        <v>28.7</v>
      </c>
      <c r="J12" s="58">
        <v>28.7</v>
      </c>
      <c r="K12" s="58">
        <v>28.7</v>
      </c>
      <c r="L12" s="58">
        <v>28.7</v>
      </c>
      <c r="M12" s="58">
        <v>28.7</v>
      </c>
      <c r="N12" s="58">
        <v>28.7</v>
      </c>
      <c r="O12" s="58">
        <v>28.7</v>
      </c>
      <c r="P12" s="58">
        <v>28.7</v>
      </c>
      <c r="Q12" s="58">
        <v>28.7</v>
      </c>
      <c r="R12" s="58">
        <v>28.7</v>
      </c>
      <c r="S12" s="58">
        <v>28.7</v>
      </c>
      <c r="T12" s="58">
        <v>28.7</v>
      </c>
      <c r="U12" s="58">
        <v>28.7</v>
      </c>
      <c r="V12" s="58">
        <v>28.7</v>
      </c>
      <c r="W12" s="58">
        <v>28.7</v>
      </c>
      <c r="X12" s="58">
        <v>28.7</v>
      </c>
      <c r="Y12" s="58">
        <v>28.7</v>
      </c>
      <c r="Z12" s="58">
        <v>28.7</v>
      </c>
      <c r="AA12" s="58">
        <v>28.7</v>
      </c>
      <c r="AB12" s="58">
        <v>28.7</v>
      </c>
      <c r="AC12" s="58">
        <v>28.7</v>
      </c>
      <c r="AD12" s="58">
        <v>28.7</v>
      </c>
      <c r="AE12" s="58">
        <v>28.7</v>
      </c>
      <c r="AF12" s="58">
        <v>28.7</v>
      </c>
      <c r="AG12" s="58">
        <v>28.7</v>
      </c>
      <c r="AH12" s="58">
        <v>28.7</v>
      </c>
      <c r="AI12" s="58">
        <v>28.7</v>
      </c>
      <c r="AJ12" s="58">
        <v>28.7</v>
      </c>
      <c r="AK12" s="58">
        <v>28.7</v>
      </c>
      <c r="AL12" s="58">
        <v>28.7</v>
      </c>
      <c r="AM12" s="58">
        <v>28.7</v>
      </c>
      <c r="AN12" s="58">
        <v>28.7</v>
      </c>
      <c r="AO12" s="58">
        <v>28.7</v>
      </c>
      <c r="AP12" s="58">
        <v>28.7</v>
      </c>
      <c r="AQ12" s="15"/>
      <c r="AR12" s="94">
        <v>28.8</v>
      </c>
      <c r="AS12" s="94">
        <v>28.8</v>
      </c>
      <c r="AT12" s="94">
        <v>28.8</v>
      </c>
      <c r="AU12" s="94">
        <v>28.8</v>
      </c>
      <c r="AV12" s="94">
        <v>28.8</v>
      </c>
      <c r="AW12" s="94">
        <v>28.8</v>
      </c>
      <c r="AX12" s="94">
        <v>28.8</v>
      </c>
      <c r="AY12" s="94">
        <v>28.8</v>
      </c>
      <c r="AZ12" s="94">
        <v>28.8</v>
      </c>
      <c r="BA12" s="94">
        <v>28.8</v>
      </c>
      <c r="BB12" s="94">
        <v>28.8</v>
      </c>
      <c r="BC12" s="94">
        <v>28.8</v>
      </c>
      <c r="BD12" s="94">
        <v>28.8</v>
      </c>
      <c r="BE12" s="94">
        <v>28.8</v>
      </c>
      <c r="BF12" s="94">
        <v>28.8</v>
      </c>
      <c r="BG12" s="94">
        <v>28.8</v>
      </c>
      <c r="BH12" s="94">
        <v>28.8</v>
      </c>
      <c r="BI12" s="94">
        <v>28.8</v>
      </c>
      <c r="BJ12" s="15"/>
      <c r="BK12" s="58">
        <v>28.8</v>
      </c>
      <c r="BL12" s="58">
        <v>28.8</v>
      </c>
      <c r="BM12" s="58">
        <v>28.8</v>
      </c>
      <c r="BN12" s="58">
        <v>28.8</v>
      </c>
      <c r="BO12" s="58">
        <v>28.8</v>
      </c>
      <c r="BP12" s="58">
        <v>28.8</v>
      </c>
      <c r="BQ12" s="58">
        <v>28.8</v>
      </c>
      <c r="BR12" s="58">
        <v>28.8</v>
      </c>
      <c r="BS12" s="58">
        <v>28.8</v>
      </c>
      <c r="BT12" s="58">
        <v>28.8</v>
      </c>
      <c r="BU12" s="58">
        <v>28.8</v>
      </c>
      <c r="BV12" s="58">
        <v>28.8</v>
      </c>
      <c r="BW12" s="58">
        <v>28.8</v>
      </c>
      <c r="BX12" s="58">
        <v>28.8</v>
      </c>
      <c r="BY12" s="58">
        <v>28.8</v>
      </c>
      <c r="BZ12" s="58">
        <v>28.8</v>
      </c>
      <c r="CA12" s="58">
        <v>28.8</v>
      </c>
      <c r="CB12" s="58">
        <v>28.8</v>
      </c>
      <c r="CC12" s="58">
        <v>28.8</v>
      </c>
      <c r="CD12" s="58">
        <v>28.8</v>
      </c>
      <c r="CE12" s="58">
        <v>28.8</v>
      </c>
      <c r="CF12" s="58">
        <v>28.8</v>
      </c>
      <c r="CG12" s="58">
        <v>28.8</v>
      </c>
      <c r="CH12" s="58">
        <v>28.8</v>
      </c>
      <c r="CI12" s="58">
        <v>28.8</v>
      </c>
      <c r="CJ12" s="58">
        <v>28.8</v>
      </c>
      <c r="CK12" s="58">
        <v>28.8</v>
      </c>
      <c r="CL12" s="58">
        <v>28.8</v>
      </c>
      <c r="CM12" s="58">
        <v>28.8</v>
      </c>
      <c r="CN12" s="58">
        <v>28.8</v>
      </c>
      <c r="CO12" s="58">
        <v>28.8</v>
      </c>
      <c r="CP12" s="58">
        <v>28.8</v>
      </c>
      <c r="CQ12" s="58">
        <v>28.8</v>
      </c>
      <c r="CR12" s="58">
        <v>28.8</v>
      </c>
      <c r="CS12" s="58">
        <v>28.8</v>
      </c>
      <c r="CT12" s="58">
        <v>28.8</v>
      </c>
      <c r="CU12" s="58">
        <v>28.8</v>
      </c>
      <c r="CV12" s="58">
        <v>28.8</v>
      </c>
      <c r="CW12" s="58">
        <v>28.8</v>
      </c>
      <c r="CX12" s="58">
        <v>28.8</v>
      </c>
      <c r="CY12" s="58">
        <v>28.8</v>
      </c>
      <c r="CZ12" s="58">
        <v>28.8</v>
      </c>
      <c r="DA12" s="58">
        <v>28.8</v>
      </c>
      <c r="DB12" s="58">
        <v>28.8</v>
      </c>
      <c r="DC12" s="58">
        <v>28.8</v>
      </c>
    </row>
    <row r="13" spans="1:309" s="8" customFormat="1" x14ac:dyDescent="0.3">
      <c r="A13" s="8" t="s">
        <v>260</v>
      </c>
      <c r="B13" s="58">
        <v>12.43</v>
      </c>
      <c r="C13" s="58">
        <v>13.35</v>
      </c>
      <c r="D13" s="58">
        <v>15.58</v>
      </c>
      <c r="E13" s="58">
        <v>11.04</v>
      </c>
      <c r="F13" s="58">
        <v>14.05</v>
      </c>
      <c r="G13" s="58">
        <v>13.49</v>
      </c>
      <c r="H13" s="58">
        <v>15.02</v>
      </c>
      <c r="I13" s="58">
        <v>12.13</v>
      </c>
      <c r="J13" s="58">
        <v>14.36</v>
      </c>
      <c r="K13" s="58">
        <v>12.06</v>
      </c>
      <c r="L13" s="58">
        <v>13.43</v>
      </c>
      <c r="M13" s="58">
        <v>14.72</v>
      </c>
      <c r="N13" s="58">
        <v>15.76</v>
      </c>
      <c r="O13" s="58">
        <v>13.17</v>
      </c>
      <c r="P13" s="58">
        <v>13.94</v>
      </c>
      <c r="Q13" s="58">
        <v>10.42</v>
      </c>
      <c r="R13" s="58">
        <v>15.48</v>
      </c>
      <c r="S13" s="58">
        <v>12.32</v>
      </c>
      <c r="T13" s="58">
        <v>15.92</v>
      </c>
      <c r="U13" s="58">
        <v>14.19</v>
      </c>
      <c r="V13" s="58">
        <v>14.09</v>
      </c>
      <c r="W13" s="58">
        <v>10.63</v>
      </c>
      <c r="X13" s="58">
        <v>15.07</v>
      </c>
      <c r="Y13" s="58">
        <v>14.17</v>
      </c>
      <c r="Z13" s="58">
        <v>12.21</v>
      </c>
      <c r="AA13" s="58">
        <v>12.36</v>
      </c>
      <c r="AB13" s="58">
        <v>13.49</v>
      </c>
      <c r="AC13" s="58">
        <v>13.39</v>
      </c>
      <c r="AD13" s="58">
        <v>14.34</v>
      </c>
      <c r="AE13" s="58">
        <v>13.33</v>
      </c>
      <c r="AF13" s="58">
        <v>11.5</v>
      </c>
      <c r="AG13" s="58">
        <v>13.91</v>
      </c>
      <c r="AH13" s="58">
        <v>15.59</v>
      </c>
      <c r="AI13" s="58">
        <v>16.190000000000001</v>
      </c>
      <c r="AJ13" s="58">
        <v>16.13</v>
      </c>
      <c r="AK13" s="58">
        <v>16.86</v>
      </c>
      <c r="AL13" s="58">
        <v>11.07</v>
      </c>
      <c r="AM13" s="58">
        <v>13.24</v>
      </c>
      <c r="AN13" s="58">
        <v>14.8</v>
      </c>
      <c r="AO13" s="58">
        <v>14.4</v>
      </c>
      <c r="AP13" s="58">
        <v>12.98</v>
      </c>
      <c r="AQ13" s="15"/>
      <c r="AR13" s="94">
        <v>13.92</v>
      </c>
      <c r="AS13" s="94">
        <v>13.85</v>
      </c>
      <c r="AT13" s="94">
        <v>13.01</v>
      </c>
      <c r="AU13" s="94">
        <v>14.68</v>
      </c>
      <c r="AV13" s="94">
        <v>15.06</v>
      </c>
      <c r="AW13" s="94">
        <v>11.3</v>
      </c>
      <c r="AX13" s="94">
        <v>13.83</v>
      </c>
      <c r="AY13" s="94">
        <v>12.48</v>
      </c>
      <c r="AZ13" s="94">
        <v>18.059999999999999</v>
      </c>
      <c r="BA13" s="94">
        <v>12.58</v>
      </c>
      <c r="BB13" s="94">
        <v>14.43</v>
      </c>
      <c r="BC13" s="94">
        <v>14.1</v>
      </c>
      <c r="BD13" s="94">
        <v>13.19</v>
      </c>
      <c r="BE13" s="94">
        <v>13.01</v>
      </c>
      <c r="BF13" s="94">
        <v>16.13</v>
      </c>
      <c r="BG13" s="94">
        <v>12.3</v>
      </c>
      <c r="BH13" s="94">
        <v>19.89</v>
      </c>
      <c r="BI13" s="94">
        <v>15.12</v>
      </c>
      <c r="BJ13" s="15"/>
      <c r="BK13" s="58">
        <v>10.63</v>
      </c>
      <c r="BL13" s="58">
        <v>11.19</v>
      </c>
      <c r="BM13" s="58">
        <v>10.52</v>
      </c>
      <c r="BN13" s="58">
        <v>14.6</v>
      </c>
      <c r="BO13" s="63">
        <v>8.26</v>
      </c>
      <c r="BP13" s="58">
        <v>12.6</v>
      </c>
      <c r="BQ13" s="58">
        <v>13.31</v>
      </c>
      <c r="BR13" s="58">
        <v>10.26</v>
      </c>
      <c r="BS13" s="58">
        <v>10.82</v>
      </c>
      <c r="BT13" s="63">
        <v>9.75</v>
      </c>
      <c r="BU13" s="58">
        <v>9.98</v>
      </c>
      <c r="BV13" s="58">
        <v>10.79</v>
      </c>
      <c r="BW13" s="58">
        <v>12.45</v>
      </c>
      <c r="BX13" s="58">
        <v>11.63</v>
      </c>
      <c r="BY13" s="58">
        <v>10.64</v>
      </c>
      <c r="BZ13" s="58">
        <v>12.12</v>
      </c>
      <c r="CA13" s="63">
        <v>7.63</v>
      </c>
      <c r="CB13" s="58">
        <v>10.61</v>
      </c>
      <c r="CC13" s="63">
        <v>8.9600000000000009</v>
      </c>
      <c r="CD13" s="63">
        <v>9.52</v>
      </c>
      <c r="CE13" s="58">
        <v>11.99</v>
      </c>
      <c r="CF13" s="63">
        <v>8.32</v>
      </c>
      <c r="CG13" s="58">
        <v>11.47</v>
      </c>
      <c r="CH13" s="58">
        <v>10.87</v>
      </c>
      <c r="CI13" s="58">
        <v>12.09</v>
      </c>
      <c r="CJ13" s="58">
        <v>13.73</v>
      </c>
      <c r="CK13" s="63">
        <v>9.2200000000000006</v>
      </c>
      <c r="CL13" s="63">
        <v>8.4700000000000006</v>
      </c>
      <c r="CM13" s="58">
        <v>12.51</v>
      </c>
      <c r="CN13" s="58">
        <v>10.94</v>
      </c>
      <c r="CO13" s="63">
        <v>7.83</v>
      </c>
      <c r="CP13" s="58">
        <v>12.21</v>
      </c>
      <c r="CQ13" s="58">
        <v>10.36</v>
      </c>
      <c r="CR13" s="63">
        <v>8.2799999999999994</v>
      </c>
      <c r="CS13" s="63">
        <v>9.65</v>
      </c>
      <c r="CT13" s="58">
        <v>10.48</v>
      </c>
      <c r="CU13" s="63">
        <v>8</v>
      </c>
      <c r="CV13" s="63">
        <v>8.73</v>
      </c>
      <c r="CW13" s="63">
        <v>9.2799999999999994</v>
      </c>
      <c r="CX13" s="58">
        <v>11.11</v>
      </c>
      <c r="CY13" s="63">
        <v>8.76</v>
      </c>
      <c r="CZ13" s="63">
        <v>7.8</v>
      </c>
      <c r="DA13" s="58">
        <v>11.62</v>
      </c>
      <c r="DB13" s="58">
        <v>7.38</v>
      </c>
      <c r="DC13" s="58">
        <v>8.42</v>
      </c>
    </row>
    <row r="14" spans="1:309" s="8" customFormat="1" x14ac:dyDescent="0.3">
      <c r="A14" s="8" t="s">
        <v>652</v>
      </c>
      <c r="B14" s="65">
        <v>207.42</v>
      </c>
      <c r="C14" s="65">
        <v>828.51</v>
      </c>
      <c r="D14" s="65">
        <v>875.46</v>
      </c>
      <c r="E14" s="65">
        <v>175.57</v>
      </c>
      <c r="F14" s="65">
        <v>848.41</v>
      </c>
      <c r="G14" s="65">
        <v>436.14</v>
      </c>
      <c r="H14" s="65">
        <v>1336.61</v>
      </c>
      <c r="I14" s="58">
        <v>82.69</v>
      </c>
      <c r="J14" s="65">
        <v>895.64</v>
      </c>
      <c r="K14" s="65">
        <v>181.88</v>
      </c>
      <c r="L14" s="65">
        <v>1119.1300000000001</v>
      </c>
      <c r="M14" s="65">
        <v>217.37</v>
      </c>
      <c r="N14" s="65">
        <v>1651.72</v>
      </c>
      <c r="O14" s="65">
        <v>303.52</v>
      </c>
      <c r="P14" s="65">
        <v>724.79</v>
      </c>
      <c r="Q14" s="65">
        <v>372.46</v>
      </c>
      <c r="R14" s="65">
        <v>1773.7</v>
      </c>
      <c r="S14" s="65">
        <v>728.53</v>
      </c>
      <c r="T14" s="65">
        <v>1759.02</v>
      </c>
      <c r="U14" s="65">
        <v>372.34</v>
      </c>
      <c r="V14" s="65">
        <v>839.53</v>
      </c>
      <c r="W14" s="65">
        <v>142.41999999999999</v>
      </c>
      <c r="X14" s="65">
        <v>1862.57</v>
      </c>
      <c r="Y14" s="65">
        <v>930.05</v>
      </c>
      <c r="Z14" s="58">
        <v>72.47</v>
      </c>
      <c r="AA14" s="65">
        <v>824.87</v>
      </c>
      <c r="AB14" s="65">
        <v>487.64</v>
      </c>
      <c r="AC14" s="65">
        <v>617.13</v>
      </c>
      <c r="AD14" s="65">
        <v>283.17</v>
      </c>
      <c r="AE14" s="65">
        <v>668.77</v>
      </c>
      <c r="AF14" s="65">
        <v>240.5</v>
      </c>
      <c r="AG14" s="65">
        <v>138.69</v>
      </c>
      <c r="AH14" s="65">
        <v>1793.35</v>
      </c>
      <c r="AI14" s="65">
        <v>1791.6</v>
      </c>
      <c r="AJ14" s="65">
        <v>1882.83</v>
      </c>
      <c r="AK14" s="65">
        <v>3166.55</v>
      </c>
      <c r="AL14" s="58">
        <v>99.39</v>
      </c>
      <c r="AM14" s="65">
        <v>679.29</v>
      </c>
      <c r="AN14" s="65">
        <v>858.03</v>
      </c>
      <c r="AO14" s="65">
        <v>833.12</v>
      </c>
      <c r="AP14" s="65">
        <v>567.92999999999995</v>
      </c>
      <c r="AQ14" s="15"/>
      <c r="AR14" s="92">
        <v>727.01</v>
      </c>
      <c r="AS14" s="92">
        <v>1044.99</v>
      </c>
      <c r="AT14" s="92">
        <v>632.77</v>
      </c>
      <c r="AU14" s="92">
        <v>471.12</v>
      </c>
      <c r="AV14" s="92">
        <v>1185.03</v>
      </c>
      <c r="AW14" s="92">
        <v>1709.32</v>
      </c>
      <c r="AX14" s="92">
        <v>576.04999999999995</v>
      </c>
      <c r="AY14" s="92">
        <v>535.29</v>
      </c>
      <c r="AZ14" s="92">
        <v>1419.45</v>
      </c>
      <c r="BA14" s="92">
        <v>441.9</v>
      </c>
      <c r="BB14" s="92">
        <v>760.19</v>
      </c>
      <c r="BC14" s="92">
        <v>1378.56</v>
      </c>
      <c r="BD14" s="92">
        <v>927.34</v>
      </c>
      <c r="BE14" s="92">
        <v>797.15</v>
      </c>
      <c r="BF14" s="92">
        <v>947.32</v>
      </c>
      <c r="BG14" s="92">
        <v>711.62</v>
      </c>
      <c r="BH14" s="92">
        <v>545.14</v>
      </c>
      <c r="BI14" s="92">
        <v>244.75</v>
      </c>
      <c r="BJ14" s="15"/>
      <c r="BK14" s="65">
        <v>774.35</v>
      </c>
      <c r="BL14" s="65">
        <v>647</v>
      </c>
      <c r="BM14" s="65">
        <v>861.58</v>
      </c>
      <c r="BN14" s="65">
        <v>1013.07</v>
      </c>
      <c r="BO14" s="65">
        <v>232.76</v>
      </c>
      <c r="BP14" s="65">
        <v>1004.64</v>
      </c>
      <c r="BQ14" s="65">
        <v>641.01</v>
      </c>
      <c r="BR14" s="65">
        <v>774.49</v>
      </c>
      <c r="BS14" s="65">
        <v>596.71</v>
      </c>
      <c r="BT14" s="65">
        <v>491.59</v>
      </c>
      <c r="BU14" s="65">
        <v>131.97</v>
      </c>
      <c r="BV14" s="65">
        <v>903.2</v>
      </c>
      <c r="BW14" s="65">
        <v>283.22000000000003</v>
      </c>
      <c r="BX14" s="65">
        <v>705.1</v>
      </c>
      <c r="BY14" s="65">
        <v>481.45</v>
      </c>
      <c r="BZ14" s="65">
        <v>998.01</v>
      </c>
      <c r="CA14" s="58">
        <v>61.84</v>
      </c>
      <c r="CB14" s="65">
        <v>349.63</v>
      </c>
      <c r="CC14" s="65">
        <v>181.27</v>
      </c>
      <c r="CD14" s="65">
        <v>235.58</v>
      </c>
      <c r="CE14" s="65">
        <v>541.5</v>
      </c>
      <c r="CF14" s="65">
        <v>338.35</v>
      </c>
      <c r="CG14" s="65">
        <v>474.38</v>
      </c>
      <c r="CH14" s="65">
        <v>553.54</v>
      </c>
      <c r="CI14" s="65">
        <v>3930.09</v>
      </c>
      <c r="CJ14" s="65">
        <v>864.75</v>
      </c>
      <c r="CK14" s="65">
        <v>199.84</v>
      </c>
      <c r="CL14" s="65">
        <v>190.34</v>
      </c>
      <c r="CM14" s="65">
        <v>2649.48</v>
      </c>
      <c r="CN14" s="65">
        <v>935.28</v>
      </c>
      <c r="CO14" s="65">
        <v>225.69</v>
      </c>
      <c r="CP14" s="65">
        <v>1055.44</v>
      </c>
      <c r="CQ14" s="65">
        <v>801.67</v>
      </c>
      <c r="CR14" s="58">
        <v>72.7</v>
      </c>
      <c r="CS14" s="65">
        <v>269.79000000000002</v>
      </c>
      <c r="CT14" s="65">
        <v>248.18</v>
      </c>
      <c r="CU14" s="58">
        <v>80.42</v>
      </c>
      <c r="CV14" s="65">
        <v>495</v>
      </c>
      <c r="CW14" s="65">
        <v>389.08</v>
      </c>
      <c r="CX14" s="65">
        <v>900.84</v>
      </c>
      <c r="CY14" s="65">
        <v>233.2</v>
      </c>
      <c r="CZ14" s="58">
        <v>79.52</v>
      </c>
      <c r="DA14" s="65">
        <v>369.68</v>
      </c>
      <c r="DB14" s="65">
        <v>356.24</v>
      </c>
      <c r="DC14" s="65">
        <v>663.19</v>
      </c>
    </row>
    <row r="15" spans="1:309" s="8" customFormat="1" x14ac:dyDescent="0.3">
      <c r="A15" s="8" t="s">
        <v>653</v>
      </c>
      <c r="B15" s="58">
        <v>71.099999999999994</v>
      </c>
      <c r="C15" s="58">
        <v>90.21</v>
      </c>
      <c r="D15" s="65">
        <v>145.46</v>
      </c>
      <c r="E15" s="58">
        <v>42.32</v>
      </c>
      <c r="F15" s="65">
        <v>109.62</v>
      </c>
      <c r="G15" s="58">
        <v>83.31</v>
      </c>
      <c r="H15" s="65">
        <v>111.64</v>
      </c>
      <c r="I15" s="58">
        <v>39.479999999999997</v>
      </c>
      <c r="J15" s="65">
        <v>102.26</v>
      </c>
      <c r="K15" s="58">
        <v>58.45</v>
      </c>
      <c r="L15" s="65">
        <v>101.45</v>
      </c>
      <c r="M15" s="65">
        <v>113.87</v>
      </c>
      <c r="N15" s="65">
        <v>161.91</v>
      </c>
      <c r="O15" s="58">
        <v>62.41</v>
      </c>
      <c r="P15" s="65">
        <v>99.73</v>
      </c>
      <c r="Q15" s="58">
        <v>28.14</v>
      </c>
      <c r="R15" s="65">
        <v>158.68</v>
      </c>
      <c r="S15" s="58">
        <v>63.17</v>
      </c>
      <c r="T15" s="65">
        <v>158.82</v>
      </c>
      <c r="U15" s="58">
        <v>97.38</v>
      </c>
      <c r="V15" s="65">
        <v>99.97</v>
      </c>
      <c r="W15" s="58">
        <v>35.96</v>
      </c>
      <c r="X15" s="65">
        <v>135.88</v>
      </c>
      <c r="Y15" s="65">
        <v>99.86</v>
      </c>
      <c r="Z15" s="58">
        <v>50.49</v>
      </c>
      <c r="AA15" s="58">
        <v>71.540000000000006</v>
      </c>
      <c r="AB15" s="58">
        <v>82.02</v>
      </c>
      <c r="AC15" s="58">
        <v>87.64</v>
      </c>
      <c r="AD15" s="65">
        <v>103.22</v>
      </c>
      <c r="AE15" s="58">
        <v>96.58</v>
      </c>
      <c r="AF15" s="58">
        <v>38.68</v>
      </c>
      <c r="AG15" s="58">
        <v>67.23</v>
      </c>
      <c r="AH15" s="65">
        <v>129.61000000000001</v>
      </c>
      <c r="AI15" s="65">
        <v>142.07</v>
      </c>
      <c r="AJ15" s="65">
        <v>152.12</v>
      </c>
      <c r="AK15" s="65">
        <v>166.12</v>
      </c>
      <c r="AL15" s="58">
        <v>41.31</v>
      </c>
      <c r="AM15" s="58">
        <v>74.17</v>
      </c>
      <c r="AN15" s="65">
        <v>113.02</v>
      </c>
      <c r="AO15" s="58">
        <v>57.72</v>
      </c>
      <c r="AP15" s="58">
        <v>75.540000000000006</v>
      </c>
      <c r="AQ15" s="15"/>
      <c r="AR15" s="94">
        <v>69.48</v>
      </c>
      <c r="AS15" s="94">
        <v>59.76</v>
      </c>
      <c r="AT15" s="94">
        <v>48.67</v>
      </c>
      <c r="AU15" s="94">
        <v>84.5</v>
      </c>
      <c r="AV15" s="94">
        <v>53.13</v>
      </c>
      <c r="AW15" s="94">
        <v>44.17</v>
      </c>
      <c r="AX15" s="94">
        <v>45.66</v>
      </c>
      <c r="AY15" s="94">
        <v>45.93</v>
      </c>
      <c r="AZ15" s="92">
        <v>163.98</v>
      </c>
      <c r="BA15" s="94">
        <v>47.82</v>
      </c>
      <c r="BB15" s="94">
        <v>87.68</v>
      </c>
      <c r="BC15" s="94">
        <v>86.44</v>
      </c>
      <c r="BD15" s="94">
        <v>58.02</v>
      </c>
      <c r="BE15" s="94">
        <v>46.02</v>
      </c>
      <c r="BF15" s="92">
        <v>106.71</v>
      </c>
      <c r="BG15" s="94">
        <v>42.9</v>
      </c>
      <c r="BH15" s="94">
        <v>64.680000000000007</v>
      </c>
      <c r="BI15" s="92">
        <v>139.5</v>
      </c>
      <c r="BJ15" s="15"/>
      <c r="BK15" s="65">
        <v>110.97</v>
      </c>
      <c r="BL15" s="65">
        <v>363.55</v>
      </c>
      <c r="BM15" s="65">
        <v>108.24</v>
      </c>
      <c r="BN15" s="65">
        <v>427.83</v>
      </c>
      <c r="BO15" s="58">
        <v>95.68</v>
      </c>
      <c r="BP15" s="65">
        <v>417.33</v>
      </c>
      <c r="BQ15" s="65">
        <v>273.14</v>
      </c>
      <c r="BR15" s="65">
        <v>192.34</v>
      </c>
      <c r="BS15" s="58">
        <v>82.2</v>
      </c>
      <c r="BT15" s="58">
        <v>51.63</v>
      </c>
      <c r="BU15" s="58">
        <v>91.04</v>
      </c>
      <c r="BV15" s="65">
        <v>162.22</v>
      </c>
      <c r="BW15" s="58">
        <v>77.95</v>
      </c>
      <c r="BX15" s="65">
        <v>137.31</v>
      </c>
      <c r="BY15" s="58">
        <v>91.8</v>
      </c>
      <c r="BZ15" s="65">
        <v>192.17</v>
      </c>
      <c r="CA15" s="58">
        <v>27.01</v>
      </c>
      <c r="CB15" s="58">
        <v>80.97</v>
      </c>
      <c r="CC15" s="58">
        <v>32</v>
      </c>
      <c r="CD15" s="65">
        <v>106.65</v>
      </c>
      <c r="CE15" s="65">
        <v>230.92</v>
      </c>
      <c r="CF15" s="58">
        <v>43.34</v>
      </c>
      <c r="CG15" s="65">
        <v>188.18</v>
      </c>
      <c r="CH15" s="65">
        <v>302.02</v>
      </c>
      <c r="CI15" s="65">
        <v>163.07</v>
      </c>
      <c r="CJ15" s="65">
        <v>326.08</v>
      </c>
      <c r="CK15" s="58">
        <v>63.57</v>
      </c>
      <c r="CL15" s="58">
        <v>45.41</v>
      </c>
      <c r="CM15" s="65">
        <v>168.48</v>
      </c>
      <c r="CN15" s="65">
        <v>115.48</v>
      </c>
      <c r="CO15" s="58">
        <v>32.619999999999997</v>
      </c>
      <c r="CP15" s="65">
        <v>267.52999999999997</v>
      </c>
      <c r="CQ15" s="58">
        <v>41.06</v>
      </c>
      <c r="CR15" s="58">
        <v>26.48</v>
      </c>
      <c r="CS15" s="58">
        <v>36.53</v>
      </c>
      <c r="CT15" s="58">
        <v>84.78</v>
      </c>
      <c r="CU15" s="58">
        <v>48.72</v>
      </c>
      <c r="CV15" s="58">
        <v>51.88</v>
      </c>
      <c r="CW15" s="58">
        <v>50.01</v>
      </c>
      <c r="CX15" s="65">
        <v>135.97</v>
      </c>
      <c r="CY15" s="58">
        <v>54.57</v>
      </c>
      <c r="CZ15" s="58">
        <v>45.19</v>
      </c>
      <c r="DA15" s="65">
        <v>267.29000000000002</v>
      </c>
      <c r="DB15" s="65">
        <v>27.7</v>
      </c>
      <c r="DC15" s="58">
        <v>54.22</v>
      </c>
    </row>
    <row r="16" spans="1:309" s="8" customFormat="1" x14ac:dyDescent="0.3">
      <c r="A16" s="8" t="s">
        <v>262</v>
      </c>
      <c r="B16" s="65">
        <v>1020.29</v>
      </c>
      <c r="C16" s="65">
        <v>1001.44</v>
      </c>
      <c r="D16" s="65">
        <v>1546.86</v>
      </c>
      <c r="E16" s="65">
        <v>576.4</v>
      </c>
      <c r="F16" s="65">
        <v>1403.77</v>
      </c>
      <c r="G16" s="65">
        <v>1109.8900000000001</v>
      </c>
      <c r="H16" s="65">
        <v>1740.34</v>
      </c>
      <c r="I16" s="65">
        <v>922.31</v>
      </c>
      <c r="J16" s="65">
        <v>1486.8</v>
      </c>
      <c r="K16" s="65">
        <v>653.76</v>
      </c>
      <c r="L16" s="65">
        <v>1087.25</v>
      </c>
      <c r="M16" s="65">
        <v>1333.92</v>
      </c>
      <c r="N16" s="65">
        <v>1958.65</v>
      </c>
      <c r="O16" s="65">
        <v>1127.42</v>
      </c>
      <c r="P16" s="65">
        <v>985.33</v>
      </c>
      <c r="Q16" s="65">
        <v>816.48</v>
      </c>
      <c r="R16" s="65">
        <v>2250.48</v>
      </c>
      <c r="S16" s="65">
        <v>1010.23</v>
      </c>
      <c r="T16" s="65">
        <v>1361.09</v>
      </c>
      <c r="U16" s="65">
        <v>1093.8800000000001</v>
      </c>
      <c r="V16" s="65">
        <v>1517.19</v>
      </c>
      <c r="W16" s="65">
        <v>600.03</v>
      </c>
      <c r="X16" s="65">
        <v>1501.22</v>
      </c>
      <c r="Y16" s="65">
        <v>1424.6</v>
      </c>
      <c r="Z16" s="65">
        <v>688.2</v>
      </c>
      <c r="AA16" s="65">
        <v>1023.75</v>
      </c>
      <c r="AB16" s="65">
        <v>1102.5899999999999</v>
      </c>
      <c r="AC16" s="65">
        <v>944.33</v>
      </c>
      <c r="AD16" s="65">
        <v>1415.1</v>
      </c>
      <c r="AE16" s="65">
        <v>1034.3900000000001</v>
      </c>
      <c r="AF16" s="65">
        <v>809.17</v>
      </c>
      <c r="AG16" s="65">
        <v>948.39</v>
      </c>
      <c r="AH16" s="65">
        <v>1949.4</v>
      </c>
      <c r="AI16" s="65">
        <v>1986.34</v>
      </c>
      <c r="AJ16" s="65">
        <v>2128.38</v>
      </c>
      <c r="AK16" s="65">
        <v>1986.3</v>
      </c>
      <c r="AL16" s="65">
        <v>406.05</v>
      </c>
      <c r="AM16" s="65">
        <v>1093.31</v>
      </c>
      <c r="AN16" s="65">
        <v>1392.79</v>
      </c>
      <c r="AO16" s="65">
        <v>1776.15</v>
      </c>
      <c r="AP16" s="65">
        <v>1441.86</v>
      </c>
      <c r="AQ16" s="15"/>
      <c r="AR16" s="92">
        <v>1497.42</v>
      </c>
      <c r="AS16" s="92">
        <v>1473.05</v>
      </c>
      <c r="AT16" s="92">
        <v>893.59</v>
      </c>
      <c r="AU16" s="92">
        <v>472.77</v>
      </c>
      <c r="AV16" s="92">
        <v>1404.66</v>
      </c>
      <c r="AW16" s="92">
        <v>1228.18</v>
      </c>
      <c r="AX16" s="92">
        <v>820.25</v>
      </c>
      <c r="AY16" s="92">
        <v>479.71</v>
      </c>
      <c r="AZ16" s="92">
        <v>4855.25</v>
      </c>
      <c r="BA16" s="92">
        <v>798.72</v>
      </c>
      <c r="BB16" s="92">
        <v>1174.6400000000001</v>
      </c>
      <c r="BC16" s="92">
        <v>1552.22</v>
      </c>
      <c r="BD16" s="92">
        <v>877.76</v>
      </c>
      <c r="BE16" s="92">
        <v>945.72</v>
      </c>
      <c r="BF16" s="92">
        <v>2295.0700000000002</v>
      </c>
      <c r="BG16" s="92">
        <v>556.46</v>
      </c>
      <c r="BH16" s="92">
        <v>1401.21</v>
      </c>
      <c r="BI16" s="92">
        <v>750.27</v>
      </c>
      <c r="BJ16" s="15"/>
      <c r="BK16" s="65">
        <v>810.48</v>
      </c>
      <c r="BL16" s="65">
        <v>957.67</v>
      </c>
      <c r="BM16" s="65">
        <v>846.73</v>
      </c>
      <c r="BN16" s="65">
        <v>4120.67</v>
      </c>
      <c r="BO16" s="65">
        <v>702.84</v>
      </c>
      <c r="BP16" s="65">
        <v>1345.49</v>
      </c>
      <c r="BQ16" s="65">
        <v>2158.88</v>
      </c>
      <c r="BR16" s="65">
        <v>994.4</v>
      </c>
      <c r="BS16" s="65">
        <v>917.69</v>
      </c>
      <c r="BT16" s="65">
        <v>1099.6300000000001</v>
      </c>
      <c r="BU16" s="65">
        <v>783.22</v>
      </c>
      <c r="BV16" s="65">
        <v>922.68</v>
      </c>
      <c r="BW16" s="65">
        <v>644.62</v>
      </c>
      <c r="BX16" s="65">
        <v>974.17</v>
      </c>
      <c r="BY16" s="65">
        <v>778.04</v>
      </c>
      <c r="BZ16" s="65">
        <v>838.25</v>
      </c>
      <c r="CA16" s="65">
        <v>535.87</v>
      </c>
      <c r="CB16" s="65">
        <v>1145.42</v>
      </c>
      <c r="CC16" s="65">
        <v>814.65</v>
      </c>
      <c r="CD16" s="65">
        <v>745.44</v>
      </c>
      <c r="CE16" s="65">
        <v>996.2</v>
      </c>
      <c r="CF16" s="65">
        <v>881.34</v>
      </c>
      <c r="CG16" s="65">
        <v>3380.45</v>
      </c>
      <c r="CH16" s="65">
        <v>1087.5999999999999</v>
      </c>
      <c r="CI16" s="65">
        <v>1091.49</v>
      </c>
      <c r="CJ16" s="65">
        <v>1623.67</v>
      </c>
      <c r="CK16" s="65">
        <v>1239.3699999999999</v>
      </c>
      <c r="CL16" s="65">
        <v>981.31</v>
      </c>
      <c r="CM16" s="65">
        <v>1301.22</v>
      </c>
      <c r="CN16" s="65">
        <v>576.08000000000004</v>
      </c>
      <c r="CO16" s="65">
        <v>637.66999999999996</v>
      </c>
      <c r="CP16" s="65">
        <v>2760</v>
      </c>
      <c r="CQ16" s="65">
        <v>1257.77</v>
      </c>
      <c r="CR16" s="65">
        <v>479.02</v>
      </c>
      <c r="CS16" s="65">
        <v>782.89</v>
      </c>
      <c r="CT16" s="65">
        <v>392.07</v>
      </c>
      <c r="CU16" s="65">
        <v>523.42999999999995</v>
      </c>
      <c r="CV16" s="65">
        <v>594.63</v>
      </c>
      <c r="CW16" s="65">
        <v>430.53</v>
      </c>
      <c r="CX16" s="65">
        <v>905.49</v>
      </c>
      <c r="CY16" s="65">
        <v>847.48</v>
      </c>
      <c r="CZ16" s="65">
        <v>382.62</v>
      </c>
      <c r="DA16" s="65">
        <v>1008.91</v>
      </c>
      <c r="DB16" s="65">
        <v>487.1</v>
      </c>
      <c r="DC16" s="65">
        <v>1845.05</v>
      </c>
    </row>
    <row r="17" spans="1:107" s="8" customFormat="1" x14ac:dyDescent="0.3">
      <c r="A17" s="8" t="s">
        <v>263</v>
      </c>
      <c r="B17" s="58">
        <v>34.36</v>
      </c>
      <c r="C17" s="58">
        <v>47.14</v>
      </c>
      <c r="D17" s="58">
        <v>82.01</v>
      </c>
      <c r="E17" s="58">
        <v>10.38</v>
      </c>
      <c r="F17" s="58">
        <v>64.86</v>
      </c>
      <c r="G17" s="58">
        <v>45.34</v>
      </c>
      <c r="H17" s="58">
        <v>74.52</v>
      </c>
      <c r="I17" s="58">
        <v>16.100000000000001</v>
      </c>
      <c r="J17" s="58">
        <v>65.25</v>
      </c>
      <c r="K17" s="58">
        <v>23.22</v>
      </c>
      <c r="L17" s="58">
        <v>51.57</v>
      </c>
      <c r="M17" s="58">
        <v>48.29</v>
      </c>
      <c r="N17" s="65">
        <v>112.77</v>
      </c>
      <c r="O17" s="58">
        <v>32.57</v>
      </c>
      <c r="P17" s="58">
        <v>56.61</v>
      </c>
      <c r="Q17" s="63">
        <v>8.98</v>
      </c>
      <c r="R17" s="65">
        <v>124.65</v>
      </c>
      <c r="S17" s="58">
        <v>23.24</v>
      </c>
      <c r="T17" s="58">
        <v>97.2</v>
      </c>
      <c r="U17" s="58">
        <v>49.3</v>
      </c>
      <c r="V17" s="58">
        <v>54.83</v>
      </c>
      <c r="W17" s="58">
        <v>9.9700000000000006</v>
      </c>
      <c r="X17" s="58">
        <v>98.13</v>
      </c>
      <c r="Y17" s="58">
        <v>60.27</v>
      </c>
      <c r="Z17" s="58">
        <v>19.79</v>
      </c>
      <c r="AA17" s="58">
        <v>30.63</v>
      </c>
      <c r="AB17" s="58">
        <v>46.13</v>
      </c>
      <c r="AC17" s="58">
        <v>45.77</v>
      </c>
      <c r="AD17" s="58">
        <v>44.92</v>
      </c>
      <c r="AE17" s="58">
        <v>50.47</v>
      </c>
      <c r="AF17" s="58">
        <v>10.96</v>
      </c>
      <c r="AG17" s="58">
        <v>23.16</v>
      </c>
      <c r="AH17" s="58">
        <v>88.47</v>
      </c>
      <c r="AI17" s="65">
        <v>99.64</v>
      </c>
      <c r="AJ17" s="65">
        <v>100.9</v>
      </c>
      <c r="AK17" s="65">
        <v>129.18</v>
      </c>
      <c r="AL17" s="58">
        <v>11.95</v>
      </c>
      <c r="AM17" s="58">
        <v>36.08</v>
      </c>
      <c r="AN17" s="58">
        <v>76.239999999999995</v>
      </c>
      <c r="AO17" s="58">
        <v>28.78</v>
      </c>
      <c r="AP17" s="58">
        <v>33.520000000000003</v>
      </c>
      <c r="AQ17" s="15"/>
      <c r="AR17" s="117">
        <v>19.38</v>
      </c>
      <c r="AS17" s="117">
        <v>10.34</v>
      </c>
      <c r="AT17" s="118">
        <v>8.61</v>
      </c>
      <c r="AU17" s="117">
        <v>44.95</v>
      </c>
      <c r="AV17" s="117">
        <v>13.59</v>
      </c>
      <c r="AW17" s="117">
        <v>10.17</v>
      </c>
      <c r="AX17" s="117">
        <v>10.119999999999999</v>
      </c>
      <c r="AY17" s="118">
        <v>8.2799999999999994</v>
      </c>
      <c r="AZ17" s="117">
        <v>32.130000000000003</v>
      </c>
      <c r="BA17" s="118">
        <v>4.34</v>
      </c>
      <c r="BB17" s="117">
        <v>11.11</v>
      </c>
      <c r="BC17" s="117">
        <v>12.06</v>
      </c>
      <c r="BD17" s="117">
        <v>16.93</v>
      </c>
      <c r="BE17" s="118">
        <v>8.35</v>
      </c>
      <c r="BF17" s="118">
        <v>8.75</v>
      </c>
      <c r="BG17" s="118">
        <v>3.28</v>
      </c>
      <c r="BH17" s="117">
        <v>10.47</v>
      </c>
      <c r="BI17" s="116">
        <v>28.26</v>
      </c>
      <c r="BJ17" s="15"/>
      <c r="BK17" s="58">
        <v>19.78</v>
      </c>
      <c r="BL17" s="58">
        <v>17.22</v>
      </c>
      <c r="BM17" s="58">
        <v>28.59</v>
      </c>
      <c r="BN17" s="58">
        <v>32.89</v>
      </c>
      <c r="BO17" s="63">
        <v>1.778</v>
      </c>
      <c r="BP17" s="58">
        <v>31.87</v>
      </c>
      <c r="BQ17" s="58">
        <v>17.850000000000001</v>
      </c>
      <c r="BR17" s="58">
        <v>19.27</v>
      </c>
      <c r="BS17" s="63">
        <v>4.03</v>
      </c>
      <c r="BT17" s="63">
        <v>1.3580000000000001</v>
      </c>
      <c r="BU17" s="63">
        <v>3.77</v>
      </c>
      <c r="BV17" s="58">
        <v>15.74</v>
      </c>
      <c r="BW17" s="63">
        <v>5.62</v>
      </c>
      <c r="BX17" s="58">
        <v>32.43</v>
      </c>
      <c r="BY17" s="58">
        <v>14.8</v>
      </c>
      <c r="BZ17" s="58">
        <v>26.17</v>
      </c>
      <c r="CA17" s="63">
        <v>1.5029999999999999</v>
      </c>
      <c r="CB17" s="63">
        <v>6.78</v>
      </c>
      <c r="CC17" s="63">
        <v>1.6519999999999999</v>
      </c>
      <c r="CD17" s="63">
        <v>5.21</v>
      </c>
      <c r="CE17" s="58">
        <v>20.39</v>
      </c>
      <c r="CF17" s="63">
        <v>6.48</v>
      </c>
      <c r="CG17" s="58">
        <v>11.61</v>
      </c>
      <c r="CH17" s="58">
        <v>18.010000000000002</v>
      </c>
      <c r="CI17" s="58">
        <v>43.09</v>
      </c>
      <c r="CJ17" s="58">
        <v>31.34</v>
      </c>
      <c r="CK17" s="58">
        <v>10.71</v>
      </c>
      <c r="CL17" s="63">
        <v>4.8899999999999997</v>
      </c>
      <c r="CM17" s="58">
        <v>37.840000000000003</v>
      </c>
      <c r="CN17" s="58">
        <v>17.5</v>
      </c>
      <c r="CO17" s="63">
        <v>2.5910000000000002</v>
      </c>
      <c r="CP17" s="58">
        <v>41.37</v>
      </c>
      <c r="CQ17" s="63">
        <v>5.67</v>
      </c>
      <c r="CR17" s="63">
        <v>3.36</v>
      </c>
      <c r="CS17" s="63">
        <v>5.88</v>
      </c>
      <c r="CT17" s="58">
        <v>11.27</v>
      </c>
      <c r="CU17" s="63">
        <v>3.32</v>
      </c>
      <c r="CV17" s="63">
        <v>3.08</v>
      </c>
      <c r="CW17" s="63">
        <v>8.06</v>
      </c>
      <c r="CX17" s="58">
        <v>30.79</v>
      </c>
      <c r="CY17" s="63">
        <v>2.96</v>
      </c>
      <c r="CZ17" s="63">
        <v>0.41099999999999998</v>
      </c>
      <c r="DA17" s="63">
        <v>8.15</v>
      </c>
      <c r="DB17" s="63">
        <v>3.75</v>
      </c>
      <c r="DC17" s="63">
        <v>0.38900000000000001</v>
      </c>
    </row>
    <row r="18" spans="1:107" s="8" customFormat="1" x14ac:dyDescent="0.3">
      <c r="A18" s="8" t="s">
        <v>264</v>
      </c>
      <c r="B18" s="65">
        <v>130.59</v>
      </c>
      <c r="C18" s="65">
        <v>226.57</v>
      </c>
      <c r="D18" s="65">
        <v>364.75</v>
      </c>
      <c r="E18" s="58">
        <v>52.06</v>
      </c>
      <c r="F18" s="65">
        <v>304.07</v>
      </c>
      <c r="G18" s="65">
        <v>204.71</v>
      </c>
      <c r="H18" s="65">
        <v>443.19</v>
      </c>
      <c r="I18" s="58">
        <v>53.52</v>
      </c>
      <c r="J18" s="65">
        <v>310.25</v>
      </c>
      <c r="K18" s="58">
        <v>86.44</v>
      </c>
      <c r="L18" s="65">
        <v>289.05</v>
      </c>
      <c r="M18" s="65">
        <v>151.19999999999999</v>
      </c>
      <c r="N18" s="65">
        <v>568.33000000000004</v>
      </c>
      <c r="O18" s="65">
        <v>131.6</v>
      </c>
      <c r="P18" s="65">
        <v>277.33</v>
      </c>
      <c r="Q18" s="58">
        <v>53.01</v>
      </c>
      <c r="R18" s="65">
        <v>664.72</v>
      </c>
      <c r="S18" s="65">
        <v>129.18</v>
      </c>
      <c r="T18" s="65">
        <v>498.19</v>
      </c>
      <c r="U18" s="65">
        <v>184.04</v>
      </c>
      <c r="V18" s="65">
        <v>279.70999999999998</v>
      </c>
      <c r="W18" s="58">
        <v>46.76</v>
      </c>
      <c r="X18" s="65">
        <v>512.79999999999995</v>
      </c>
      <c r="Y18" s="65">
        <v>296.56</v>
      </c>
      <c r="Z18" s="58">
        <v>55.63</v>
      </c>
      <c r="AA18" s="65">
        <v>174.89</v>
      </c>
      <c r="AB18" s="65">
        <v>195.07</v>
      </c>
      <c r="AC18" s="65">
        <v>235.04</v>
      </c>
      <c r="AD18" s="65">
        <v>149.71</v>
      </c>
      <c r="AE18" s="65">
        <v>222.03</v>
      </c>
      <c r="AF18" s="58">
        <v>50.16</v>
      </c>
      <c r="AG18" s="58">
        <v>73.28</v>
      </c>
      <c r="AH18" s="65">
        <v>514.01</v>
      </c>
      <c r="AI18" s="65">
        <v>515.95000000000005</v>
      </c>
      <c r="AJ18" s="65">
        <v>559.94000000000005</v>
      </c>
      <c r="AK18" s="65">
        <v>746.16</v>
      </c>
      <c r="AL18" s="58">
        <v>51.39</v>
      </c>
      <c r="AM18" s="65">
        <v>195.44</v>
      </c>
      <c r="AN18" s="65">
        <v>350.6</v>
      </c>
      <c r="AO18" s="65">
        <v>159.88</v>
      </c>
      <c r="AP18" s="65">
        <v>177.93</v>
      </c>
      <c r="AQ18" s="15"/>
      <c r="AR18" s="116">
        <v>148.69999999999999</v>
      </c>
      <c r="AS18" s="116">
        <v>102.25</v>
      </c>
      <c r="AT18" s="117">
        <v>71.7</v>
      </c>
      <c r="AU18" s="116">
        <v>254.57</v>
      </c>
      <c r="AV18" s="116">
        <v>123.02</v>
      </c>
      <c r="AW18" s="117">
        <v>91.36</v>
      </c>
      <c r="AX18" s="117">
        <v>85.38</v>
      </c>
      <c r="AY18" s="117">
        <v>73.849999999999994</v>
      </c>
      <c r="AZ18" s="116">
        <v>278.51</v>
      </c>
      <c r="BA18" s="117">
        <v>37.92</v>
      </c>
      <c r="BB18" s="117">
        <v>96.99</v>
      </c>
      <c r="BC18" s="117">
        <v>87.66</v>
      </c>
      <c r="BD18" s="116">
        <v>130.22</v>
      </c>
      <c r="BE18" s="117">
        <v>82.8</v>
      </c>
      <c r="BF18" s="117">
        <v>84.44</v>
      </c>
      <c r="BG18" s="117">
        <v>32.51</v>
      </c>
      <c r="BH18" s="117">
        <v>79.42</v>
      </c>
      <c r="BI18" s="116">
        <v>160.62</v>
      </c>
      <c r="BJ18" s="15"/>
      <c r="BK18" s="58">
        <v>94.71</v>
      </c>
      <c r="BL18" s="58">
        <v>57.48</v>
      </c>
      <c r="BM18" s="65">
        <v>107.67</v>
      </c>
      <c r="BN18" s="65">
        <v>105.76</v>
      </c>
      <c r="BO18" s="63">
        <v>8.2799999999999994</v>
      </c>
      <c r="BP18" s="65">
        <v>192.83</v>
      </c>
      <c r="BQ18" s="58">
        <v>58.54</v>
      </c>
      <c r="BR18" s="58">
        <v>57.43</v>
      </c>
      <c r="BS18" s="58">
        <v>17.010000000000002</v>
      </c>
      <c r="BT18" s="63">
        <v>5.53</v>
      </c>
      <c r="BU18" s="58">
        <v>10.59</v>
      </c>
      <c r="BV18" s="58">
        <v>68.36</v>
      </c>
      <c r="BW18" s="58">
        <v>16.559999999999999</v>
      </c>
      <c r="BX18" s="65">
        <v>185.34</v>
      </c>
      <c r="BY18" s="58">
        <v>42.05</v>
      </c>
      <c r="BZ18" s="65">
        <v>175.71</v>
      </c>
      <c r="CA18" s="63">
        <v>5.38</v>
      </c>
      <c r="CB18" s="58">
        <v>23.78</v>
      </c>
      <c r="CC18" s="63">
        <v>7.15</v>
      </c>
      <c r="CD18" s="58">
        <v>16.73</v>
      </c>
      <c r="CE18" s="58">
        <v>57.12</v>
      </c>
      <c r="CF18" s="58">
        <v>25.32</v>
      </c>
      <c r="CG18" s="58">
        <v>33.700000000000003</v>
      </c>
      <c r="CH18" s="58">
        <v>55.67</v>
      </c>
      <c r="CI18" s="65">
        <v>235.74</v>
      </c>
      <c r="CJ18" s="58">
        <v>90.79</v>
      </c>
      <c r="CK18" s="58">
        <v>30.55</v>
      </c>
      <c r="CL18" s="58">
        <v>13.81</v>
      </c>
      <c r="CM18" s="65">
        <v>179.11</v>
      </c>
      <c r="CN18" s="58">
        <v>69.02</v>
      </c>
      <c r="CO18" s="58">
        <v>10.95</v>
      </c>
      <c r="CP18" s="65">
        <v>135.34</v>
      </c>
      <c r="CQ18" s="58">
        <v>19</v>
      </c>
      <c r="CR18" s="63">
        <v>8.36</v>
      </c>
      <c r="CS18" s="58">
        <v>20.58</v>
      </c>
      <c r="CT18" s="58">
        <v>32.42</v>
      </c>
      <c r="CU18" s="63">
        <v>9.1999999999999993</v>
      </c>
      <c r="CV18" s="58">
        <v>12.64</v>
      </c>
      <c r="CW18" s="58">
        <v>30.01</v>
      </c>
      <c r="CX18" s="65">
        <v>108.15</v>
      </c>
      <c r="CY18" s="63">
        <v>9.74</v>
      </c>
      <c r="CZ18" s="63">
        <v>1.6559999999999999</v>
      </c>
      <c r="DA18" s="58">
        <v>29.25</v>
      </c>
      <c r="DB18" s="58">
        <v>19.079999999999998</v>
      </c>
      <c r="DC18" s="63">
        <v>3.05</v>
      </c>
    </row>
    <row r="19" spans="1:107" s="8" customFormat="1" x14ac:dyDescent="0.3">
      <c r="A19" s="8" t="s">
        <v>265</v>
      </c>
      <c r="B19" s="58">
        <v>22.83</v>
      </c>
      <c r="C19" s="58">
        <v>49.08</v>
      </c>
      <c r="D19" s="58">
        <v>74.959999999999994</v>
      </c>
      <c r="E19" s="58">
        <v>11.18</v>
      </c>
      <c r="F19" s="58">
        <v>64.95</v>
      </c>
      <c r="G19" s="58">
        <v>40.01</v>
      </c>
      <c r="H19" s="65">
        <v>121.43</v>
      </c>
      <c r="I19" s="63">
        <v>8.51</v>
      </c>
      <c r="J19" s="58">
        <v>66.290000000000006</v>
      </c>
      <c r="K19" s="58">
        <v>15.06</v>
      </c>
      <c r="L19" s="58">
        <v>73.86</v>
      </c>
      <c r="M19" s="58">
        <v>23.44</v>
      </c>
      <c r="N19" s="65">
        <v>129.78</v>
      </c>
      <c r="O19" s="58">
        <v>24.94</v>
      </c>
      <c r="P19" s="58">
        <v>58.21</v>
      </c>
      <c r="Q19" s="58">
        <v>13.68</v>
      </c>
      <c r="R19" s="65">
        <v>160.4</v>
      </c>
      <c r="S19" s="58">
        <v>30.8</v>
      </c>
      <c r="T19" s="65">
        <v>117.63</v>
      </c>
      <c r="U19" s="58">
        <v>31.68</v>
      </c>
      <c r="V19" s="58">
        <v>62.23</v>
      </c>
      <c r="W19" s="63">
        <v>9.73</v>
      </c>
      <c r="X19" s="65">
        <v>127.26</v>
      </c>
      <c r="Y19" s="58">
        <v>64.34</v>
      </c>
      <c r="Z19" s="63">
        <v>7.84</v>
      </c>
      <c r="AA19" s="58">
        <v>43.45</v>
      </c>
      <c r="AB19" s="58">
        <v>37.229999999999997</v>
      </c>
      <c r="AC19" s="58">
        <v>50.92</v>
      </c>
      <c r="AD19" s="58">
        <v>24.21</v>
      </c>
      <c r="AE19" s="58">
        <v>44.55</v>
      </c>
      <c r="AF19" s="58">
        <v>10.42</v>
      </c>
      <c r="AG19" s="58">
        <v>11.32</v>
      </c>
      <c r="AH19" s="65">
        <v>132.66999999999999</v>
      </c>
      <c r="AI19" s="65">
        <v>120.99</v>
      </c>
      <c r="AJ19" s="65">
        <v>149.9</v>
      </c>
      <c r="AK19" s="65">
        <v>205.26</v>
      </c>
      <c r="AL19" s="63">
        <v>8.85</v>
      </c>
      <c r="AM19" s="58">
        <v>47.29</v>
      </c>
      <c r="AN19" s="58">
        <v>72.41</v>
      </c>
      <c r="AO19" s="58">
        <v>38.85</v>
      </c>
      <c r="AP19" s="58">
        <v>40.409999999999997</v>
      </c>
      <c r="AQ19" s="15"/>
      <c r="AR19" s="117">
        <v>39.950000000000003</v>
      </c>
      <c r="AS19" s="117">
        <v>32.840000000000003</v>
      </c>
      <c r="AT19" s="117">
        <v>21.23</v>
      </c>
      <c r="AU19" s="117">
        <v>57.19</v>
      </c>
      <c r="AV19" s="117">
        <v>38.21</v>
      </c>
      <c r="AW19" s="117">
        <v>32.200000000000003</v>
      </c>
      <c r="AX19" s="117">
        <v>24.18</v>
      </c>
      <c r="AY19" s="117">
        <v>21.19</v>
      </c>
      <c r="AZ19" s="117">
        <v>83.24</v>
      </c>
      <c r="BA19" s="117">
        <v>11.52</v>
      </c>
      <c r="BB19" s="117">
        <v>29.89</v>
      </c>
      <c r="BC19" s="117">
        <v>25</v>
      </c>
      <c r="BD19" s="117">
        <v>35.659999999999997</v>
      </c>
      <c r="BE19" s="117">
        <v>25.63</v>
      </c>
      <c r="BF19" s="117">
        <v>28.28</v>
      </c>
      <c r="BG19" s="117">
        <v>11.24</v>
      </c>
      <c r="BH19" s="117">
        <v>20.32</v>
      </c>
      <c r="BI19" s="117">
        <v>33.020000000000003</v>
      </c>
      <c r="BJ19" s="15"/>
      <c r="BK19" s="58">
        <v>18.59</v>
      </c>
      <c r="BL19" s="63">
        <v>9.65</v>
      </c>
      <c r="BM19" s="58">
        <v>20.88</v>
      </c>
      <c r="BN19" s="58">
        <v>18.809999999999999</v>
      </c>
      <c r="BO19" s="63">
        <v>1.7070000000000001</v>
      </c>
      <c r="BP19" s="58">
        <v>46.35</v>
      </c>
      <c r="BQ19" s="58">
        <v>10.58</v>
      </c>
      <c r="BR19" s="58">
        <v>10.32</v>
      </c>
      <c r="BS19" s="63">
        <v>3.83</v>
      </c>
      <c r="BT19" s="63">
        <v>1.1779999999999999</v>
      </c>
      <c r="BU19" s="63">
        <v>1.7649999999999999</v>
      </c>
      <c r="BV19" s="58">
        <v>14.24</v>
      </c>
      <c r="BW19" s="63">
        <v>3.16</v>
      </c>
      <c r="BX19" s="58">
        <v>40.130000000000003</v>
      </c>
      <c r="BY19" s="63">
        <v>7.13</v>
      </c>
      <c r="BZ19" s="58">
        <v>47.15</v>
      </c>
      <c r="CA19" s="63">
        <v>0.90200000000000002</v>
      </c>
      <c r="CB19" s="63">
        <v>4.93</v>
      </c>
      <c r="CC19" s="63">
        <v>1.546</v>
      </c>
      <c r="CD19" s="63">
        <v>3.07</v>
      </c>
      <c r="CE19" s="63">
        <v>9.08</v>
      </c>
      <c r="CF19" s="63">
        <v>4.6900000000000004</v>
      </c>
      <c r="CG19" s="58">
        <v>5.72</v>
      </c>
      <c r="CH19" s="63">
        <v>8.77</v>
      </c>
      <c r="CI19" s="58">
        <v>58.75</v>
      </c>
      <c r="CJ19" s="58">
        <v>15.32</v>
      </c>
      <c r="CK19" s="63">
        <v>4.62</v>
      </c>
      <c r="CL19" s="63">
        <v>2.3370000000000002</v>
      </c>
      <c r="CM19" s="58">
        <v>41.18</v>
      </c>
      <c r="CN19" s="58">
        <v>14.57</v>
      </c>
      <c r="CO19" s="63">
        <v>2.2149999999999999</v>
      </c>
      <c r="CP19" s="58">
        <v>24.32</v>
      </c>
      <c r="CQ19" s="63">
        <v>4.18</v>
      </c>
      <c r="CR19" s="63">
        <v>1.335</v>
      </c>
      <c r="CS19" s="63">
        <v>3.83</v>
      </c>
      <c r="CT19" s="63">
        <v>5.32</v>
      </c>
      <c r="CU19" s="63">
        <v>1.3089999999999999</v>
      </c>
      <c r="CV19" s="63">
        <v>2.94</v>
      </c>
      <c r="CW19" s="63">
        <v>5.63</v>
      </c>
      <c r="CX19" s="58">
        <v>20.09</v>
      </c>
      <c r="CY19" s="63">
        <v>1.9890000000000001</v>
      </c>
      <c r="CZ19" s="63">
        <v>0.34</v>
      </c>
      <c r="DA19" s="63">
        <v>5.09</v>
      </c>
      <c r="DB19" s="63">
        <v>3.96</v>
      </c>
      <c r="DC19" s="63">
        <v>1.0669999999999999</v>
      </c>
    </row>
    <row r="20" spans="1:107" s="8" customFormat="1" x14ac:dyDescent="0.3">
      <c r="A20" s="8" t="s">
        <v>654</v>
      </c>
      <c r="B20" s="65">
        <v>112.92</v>
      </c>
      <c r="C20" s="65">
        <v>301.29000000000002</v>
      </c>
      <c r="D20" s="65">
        <v>438.26</v>
      </c>
      <c r="E20" s="58">
        <v>66.44</v>
      </c>
      <c r="F20" s="65">
        <v>359.78</v>
      </c>
      <c r="G20" s="65">
        <v>214.47</v>
      </c>
      <c r="H20" s="65">
        <v>781.49</v>
      </c>
      <c r="I20" s="58">
        <v>43.15</v>
      </c>
      <c r="J20" s="65">
        <v>398.55</v>
      </c>
      <c r="K20" s="58">
        <v>78.59</v>
      </c>
      <c r="L20" s="65">
        <v>487.14</v>
      </c>
      <c r="M20" s="65">
        <v>107.98</v>
      </c>
      <c r="N20" s="65">
        <v>809.43</v>
      </c>
      <c r="O20" s="65">
        <v>138.77000000000001</v>
      </c>
      <c r="P20" s="65">
        <v>329.18</v>
      </c>
      <c r="Q20" s="58">
        <v>93.77</v>
      </c>
      <c r="R20" s="65">
        <v>1027.3</v>
      </c>
      <c r="S20" s="65">
        <v>196.11</v>
      </c>
      <c r="T20" s="65">
        <v>754.6</v>
      </c>
      <c r="U20" s="65">
        <v>164.46</v>
      </c>
      <c r="V20" s="65">
        <v>362.4</v>
      </c>
      <c r="W20" s="58">
        <v>55.73</v>
      </c>
      <c r="X20" s="65">
        <v>835.64</v>
      </c>
      <c r="Y20" s="65">
        <v>372.09</v>
      </c>
      <c r="Z20" s="58">
        <v>34.06</v>
      </c>
      <c r="AA20" s="65">
        <v>290.12</v>
      </c>
      <c r="AB20" s="65">
        <v>204.06</v>
      </c>
      <c r="AC20" s="65">
        <v>293.12</v>
      </c>
      <c r="AD20" s="65">
        <v>118.59</v>
      </c>
      <c r="AE20" s="65">
        <v>256.98</v>
      </c>
      <c r="AF20" s="58">
        <v>64.010000000000005</v>
      </c>
      <c r="AG20" s="58">
        <v>55.37</v>
      </c>
      <c r="AH20" s="65">
        <v>879.4</v>
      </c>
      <c r="AI20" s="65">
        <v>766.67</v>
      </c>
      <c r="AJ20" s="65">
        <v>968.97</v>
      </c>
      <c r="AK20" s="65">
        <v>1445.85</v>
      </c>
      <c r="AL20" s="58">
        <v>44.22</v>
      </c>
      <c r="AM20" s="65">
        <v>303.41000000000003</v>
      </c>
      <c r="AN20" s="65">
        <v>417.75</v>
      </c>
      <c r="AO20" s="65">
        <v>265.52</v>
      </c>
      <c r="AP20" s="65">
        <v>237.6</v>
      </c>
      <c r="AQ20" s="15"/>
      <c r="AR20" s="116">
        <v>264.69</v>
      </c>
      <c r="AS20" s="116">
        <v>255.35</v>
      </c>
      <c r="AT20" s="116">
        <v>163.01</v>
      </c>
      <c r="AU20" s="116">
        <v>349.38</v>
      </c>
      <c r="AV20" s="116">
        <v>292.74</v>
      </c>
      <c r="AW20" s="116">
        <v>265.45999999999998</v>
      </c>
      <c r="AX20" s="116">
        <v>163.58000000000001</v>
      </c>
      <c r="AY20" s="116">
        <v>163.69999999999999</v>
      </c>
      <c r="AZ20" s="116">
        <v>616.27</v>
      </c>
      <c r="BA20" s="117">
        <v>89.66</v>
      </c>
      <c r="BB20" s="116">
        <v>226.08</v>
      </c>
      <c r="BC20" s="116">
        <v>187.07</v>
      </c>
      <c r="BD20" s="116">
        <v>266.72000000000003</v>
      </c>
      <c r="BE20" s="116">
        <v>205.02</v>
      </c>
      <c r="BF20" s="116">
        <v>223.31</v>
      </c>
      <c r="BG20" s="117">
        <v>97.67</v>
      </c>
      <c r="BH20" s="116">
        <v>135.74</v>
      </c>
      <c r="BI20" s="116">
        <v>184.77</v>
      </c>
      <c r="BJ20" s="15"/>
      <c r="BK20" s="65">
        <v>113.82</v>
      </c>
      <c r="BL20" s="58">
        <v>59.14</v>
      </c>
      <c r="BM20" s="65">
        <v>134.62</v>
      </c>
      <c r="BN20" s="65">
        <v>116.71</v>
      </c>
      <c r="BO20" s="58">
        <v>12.53</v>
      </c>
      <c r="BP20" s="65">
        <v>299.60000000000002</v>
      </c>
      <c r="BQ20" s="58">
        <v>69.650000000000006</v>
      </c>
      <c r="BR20" s="58">
        <v>62.83</v>
      </c>
      <c r="BS20" s="58">
        <v>27.84</v>
      </c>
      <c r="BT20" s="63">
        <v>9.6199999999999992</v>
      </c>
      <c r="BU20" s="58">
        <v>10.24</v>
      </c>
      <c r="BV20" s="58">
        <v>91.89</v>
      </c>
      <c r="BW20" s="58">
        <v>21.44</v>
      </c>
      <c r="BX20" s="65">
        <v>243.74</v>
      </c>
      <c r="BY20" s="58">
        <v>42.47</v>
      </c>
      <c r="BZ20" s="65">
        <v>346.27</v>
      </c>
      <c r="CA20" s="63">
        <v>5.15</v>
      </c>
      <c r="CB20" s="58">
        <v>33.380000000000003</v>
      </c>
      <c r="CC20" s="58">
        <v>11.53</v>
      </c>
      <c r="CD20" s="58">
        <v>19.23</v>
      </c>
      <c r="CE20" s="58">
        <v>50.55</v>
      </c>
      <c r="CF20" s="58">
        <v>29.43</v>
      </c>
      <c r="CG20" s="58">
        <v>34.96</v>
      </c>
      <c r="CH20" s="58">
        <v>48.17</v>
      </c>
      <c r="CI20" s="65">
        <v>444.35</v>
      </c>
      <c r="CJ20" s="58">
        <v>89.18</v>
      </c>
      <c r="CK20" s="58">
        <v>24.64</v>
      </c>
      <c r="CL20" s="58">
        <v>14.4</v>
      </c>
      <c r="CM20" s="65">
        <v>289.64999999999998</v>
      </c>
      <c r="CN20" s="58">
        <v>96.18</v>
      </c>
      <c r="CO20" s="58">
        <v>15.62</v>
      </c>
      <c r="CP20" s="65">
        <v>153.81</v>
      </c>
      <c r="CQ20" s="58">
        <v>34.4</v>
      </c>
      <c r="CR20" s="63">
        <v>8.01</v>
      </c>
      <c r="CS20" s="58">
        <v>24.81</v>
      </c>
      <c r="CT20" s="58">
        <v>30.21</v>
      </c>
      <c r="CU20" s="63">
        <v>7.74</v>
      </c>
      <c r="CV20" s="58">
        <v>21.31</v>
      </c>
      <c r="CW20" s="58">
        <v>37.68</v>
      </c>
      <c r="CX20" s="65">
        <v>123.42</v>
      </c>
      <c r="CY20" s="58">
        <v>14.86</v>
      </c>
      <c r="CZ20" s="63">
        <v>2.35</v>
      </c>
      <c r="DA20" s="58">
        <v>31.43</v>
      </c>
      <c r="DB20" s="58">
        <v>27.53</v>
      </c>
      <c r="DC20" s="58">
        <v>10.88</v>
      </c>
    </row>
    <row r="21" spans="1:107" s="8" customFormat="1" x14ac:dyDescent="0.3">
      <c r="A21" s="8" t="s">
        <v>655</v>
      </c>
      <c r="B21" s="58">
        <v>33.35</v>
      </c>
      <c r="C21" s="65">
        <v>109.83</v>
      </c>
      <c r="D21" s="65">
        <v>180</v>
      </c>
      <c r="E21" s="58">
        <v>24.2</v>
      </c>
      <c r="F21" s="65">
        <v>125.14</v>
      </c>
      <c r="G21" s="58">
        <v>67.739999999999995</v>
      </c>
      <c r="H21" s="65">
        <v>323.39999999999998</v>
      </c>
      <c r="I21" s="58">
        <v>13.66</v>
      </c>
      <c r="J21" s="65">
        <v>143.38</v>
      </c>
      <c r="K21" s="58">
        <v>25.77</v>
      </c>
      <c r="L21" s="65">
        <v>217.37</v>
      </c>
      <c r="M21" s="58">
        <v>32.24</v>
      </c>
      <c r="N21" s="65">
        <v>359.13</v>
      </c>
      <c r="O21" s="58">
        <v>47.96</v>
      </c>
      <c r="P21" s="65">
        <v>117.43</v>
      </c>
      <c r="Q21" s="58">
        <v>44.59</v>
      </c>
      <c r="R21" s="65">
        <v>438.95</v>
      </c>
      <c r="S21" s="58">
        <v>85.78</v>
      </c>
      <c r="T21" s="65">
        <v>354.77</v>
      </c>
      <c r="U21" s="58">
        <v>50.82</v>
      </c>
      <c r="V21" s="65">
        <v>134.58000000000001</v>
      </c>
      <c r="W21" s="58">
        <v>19.78</v>
      </c>
      <c r="X21" s="65">
        <v>409.51</v>
      </c>
      <c r="Y21" s="65">
        <v>132.66</v>
      </c>
      <c r="Z21" s="63">
        <v>8.93</v>
      </c>
      <c r="AA21" s="65">
        <v>126.7</v>
      </c>
      <c r="AB21" s="58">
        <v>69.34</v>
      </c>
      <c r="AC21" s="65">
        <v>107.9</v>
      </c>
      <c r="AD21" s="58">
        <v>38.869999999999997</v>
      </c>
      <c r="AE21" s="58">
        <v>95.27</v>
      </c>
      <c r="AF21" s="58">
        <v>26.38</v>
      </c>
      <c r="AG21" s="58">
        <v>18.71</v>
      </c>
      <c r="AH21" s="65">
        <v>380.19</v>
      </c>
      <c r="AI21" s="65">
        <v>353.51</v>
      </c>
      <c r="AJ21" s="65">
        <v>422.9</v>
      </c>
      <c r="AK21" s="65">
        <v>715.17</v>
      </c>
      <c r="AL21" s="58">
        <v>13.43</v>
      </c>
      <c r="AM21" s="65">
        <v>127.92</v>
      </c>
      <c r="AN21" s="65">
        <v>150.54</v>
      </c>
      <c r="AO21" s="65">
        <v>121.56</v>
      </c>
      <c r="AP21" s="58">
        <v>81.31</v>
      </c>
      <c r="AQ21" s="15"/>
      <c r="AR21" s="116">
        <v>117.62</v>
      </c>
      <c r="AS21" s="116">
        <v>141.08000000000001</v>
      </c>
      <c r="AT21" s="117">
        <v>91.57</v>
      </c>
      <c r="AU21" s="116">
        <v>111.95</v>
      </c>
      <c r="AV21" s="116">
        <v>167.01</v>
      </c>
      <c r="AW21" s="116">
        <v>182.04</v>
      </c>
      <c r="AX21" s="117">
        <v>72.569999999999993</v>
      </c>
      <c r="AY21" s="117">
        <v>76.53</v>
      </c>
      <c r="AZ21" s="116">
        <v>306.02999999999997</v>
      </c>
      <c r="BA21" s="117">
        <v>53.49</v>
      </c>
      <c r="BB21" s="116">
        <v>120.14</v>
      </c>
      <c r="BC21" s="116">
        <v>116.45</v>
      </c>
      <c r="BD21" s="116">
        <v>128.5</v>
      </c>
      <c r="BE21" s="116">
        <v>110.99</v>
      </c>
      <c r="BF21" s="116">
        <v>126.69</v>
      </c>
      <c r="BG21" s="117">
        <v>70.55</v>
      </c>
      <c r="BH21" s="117">
        <v>69.040000000000006</v>
      </c>
      <c r="BI21" s="117">
        <v>53.89</v>
      </c>
      <c r="BJ21" s="15"/>
      <c r="BK21" s="58">
        <v>70.52</v>
      </c>
      <c r="BL21" s="58">
        <v>43.56</v>
      </c>
      <c r="BM21" s="58">
        <v>92.22</v>
      </c>
      <c r="BN21" s="58">
        <v>83.92</v>
      </c>
      <c r="BO21" s="58">
        <v>11.45</v>
      </c>
      <c r="BP21" s="65">
        <v>146.35</v>
      </c>
      <c r="BQ21" s="58">
        <v>52.67</v>
      </c>
      <c r="BR21" s="58">
        <v>40.79</v>
      </c>
      <c r="BS21" s="58">
        <v>24.45</v>
      </c>
      <c r="BT21" s="58">
        <v>10.91</v>
      </c>
      <c r="BU21" s="63">
        <v>7.15</v>
      </c>
      <c r="BV21" s="58">
        <v>62.07</v>
      </c>
      <c r="BW21" s="58">
        <v>14.22</v>
      </c>
      <c r="BX21" s="65">
        <v>118.13</v>
      </c>
      <c r="BY21" s="58">
        <v>27.68</v>
      </c>
      <c r="BZ21" s="65">
        <v>226.87</v>
      </c>
      <c r="CA21" s="63">
        <v>3.31</v>
      </c>
      <c r="CB21" s="58">
        <v>23.66</v>
      </c>
      <c r="CC21" s="58">
        <v>10.36</v>
      </c>
      <c r="CD21" s="58">
        <v>13.37</v>
      </c>
      <c r="CE21" s="58">
        <v>29.77</v>
      </c>
      <c r="CF21" s="58">
        <v>19.09</v>
      </c>
      <c r="CG21" s="58">
        <v>26.51</v>
      </c>
      <c r="CH21" s="58">
        <v>29.42</v>
      </c>
      <c r="CI21" s="65">
        <v>386.06</v>
      </c>
      <c r="CJ21" s="58">
        <v>53.73</v>
      </c>
      <c r="CK21" s="58">
        <v>13.97</v>
      </c>
      <c r="CL21" s="63">
        <v>9.36</v>
      </c>
      <c r="CM21" s="65">
        <v>226.56</v>
      </c>
      <c r="CN21" s="58">
        <v>69.95</v>
      </c>
      <c r="CO21" s="58">
        <v>12.31</v>
      </c>
      <c r="CP21" s="58">
        <v>98.93</v>
      </c>
      <c r="CQ21" s="58">
        <v>33.9</v>
      </c>
      <c r="CR21" s="63">
        <v>4.8899999999999997</v>
      </c>
      <c r="CS21" s="58">
        <v>16.68</v>
      </c>
      <c r="CT21" s="58">
        <v>17.989999999999998</v>
      </c>
      <c r="CU21" s="63">
        <v>4.41</v>
      </c>
      <c r="CV21" s="58">
        <v>19.96</v>
      </c>
      <c r="CW21" s="58">
        <v>24.91</v>
      </c>
      <c r="CX21" s="58">
        <v>83.58</v>
      </c>
      <c r="CY21" s="58">
        <v>13.08</v>
      </c>
      <c r="CZ21" s="63">
        <v>1.97</v>
      </c>
      <c r="DA21" s="58">
        <v>20.79</v>
      </c>
      <c r="DB21" s="58">
        <v>21.15</v>
      </c>
      <c r="DC21" s="58">
        <v>12.84</v>
      </c>
    </row>
    <row r="22" spans="1:107" s="8" customFormat="1" x14ac:dyDescent="0.3">
      <c r="A22" s="8" t="s">
        <v>268</v>
      </c>
      <c r="B22" s="58">
        <v>55.94</v>
      </c>
      <c r="C22" s="58">
        <v>75.66</v>
      </c>
      <c r="D22" s="65">
        <v>140.61000000000001</v>
      </c>
      <c r="E22" s="58">
        <v>24.1</v>
      </c>
      <c r="F22" s="65">
        <v>127.15</v>
      </c>
      <c r="G22" s="58">
        <v>74.17</v>
      </c>
      <c r="H22" s="65">
        <v>135.93</v>
      </c>
      <c r="I22" s="58">
        <v>20.89</v>
      </c>
      <c r="J22" s="65">
        <v>102.26</v>
      </c>
      <c r="K22" s="58">
        <v>43.93</v>
      </c>
      <c r="L22" s="65">
        <v>108.33</v>
      </c>
      <c r="M22" s="58">
        <v>63.91</v>
      </c>
      <c r="N22" s="65">
        <v>180.93</v>
      </c>
      <c r="O22" s="58">
        <v>49.77</v>
      </c>
      <c r="P22" s="65">
        <v>103.93</v>
      </c>
      <c r="Q22" s="58">
        <v>31.16</v>
      </c>
      <c r="R22" s="65">
        <v>217.14</v>
      </c>
      <c r="S22" s="58">
        <v>69.510000000000005</v>
      </c>
      <c r="T22" s="65">
        <v>173.28</v>
      </c>
      <c r="U22" s="58">
        <v>78.760000000000005</v>
      </c>
      <c r="V22" s="65">
        <v>120.4</v>
      </c>
      <c r="W22" s="58">
        <v>29.44</v>
      </c>
      <c r="X22" s="65">
        <v>173.73</v>
      </c>
      <c r="Y22" s="65">
        <v>122.32</v>
      </c>
      <c r="Z22" s="58">
        <v>20.71</v>
      </c>
      <c r="AA22" s="58">
        <v>52.06</v>
      </c>
      <c r="AB22" s="58">
        <v>82.67</v>
      </c>
      <c r="AC22" s="58">
        <v>82.82</v>
      </c>
      <c r="AD22" s="58">
        <v>65.400000000000006</v>
      </c>
      <c r="AE22" s="58">
        <v>92.54</v>
      </c>
      <c r="AF22" s="58">
        <v>23.08</v>
      </c>
      <c r="AG22" s="58">
        <v>30.15</v>
      </c>
      <c r="AH22" s="65">
        <v>187.04</v>
      </c>
      <c r="AI22" s="65">
        <v>168.57</v>
      </c>
      <c r="AJ22" s="65">
        <v>203.64</v>
      </c>
      <c r="AK22" s="65">
        <v>232.9</v>
      </c>
      <c r="AL22" s="58">
        <v>20.04</v>
      </c>
      <c r="AM22" s="58">
        <v>82.39</v>
      </c>
      <c r="AN22" s="65">
        <v>139.19</v>
      </c>
      <c r="AO22" s="58">
        <v>75.06</v>
      </c>
      <c r="AP22" s="58">
        <v>74.489999999999995</v>
      </c>
      <c r="AQ22" s="15"/>
      <c r="AR22" s="116">
        <v>127.43</v>
      </c>
      <c r="AS22" s="116">
        <v>111.23</v>
      </c>
      <c r="AT22" s="117">
        <v>71.2</v>
      </c>
      <c r="AU22" s="117">
        <v>98.98</v>
      </c>
      <c r="AV22" s="116">
        <v>121.43</v>
      </c>
      <c r="AW22" s="116">
        <v>101.17</v>
      </c>
      <c r="AX22" s="116">
        <v>112.81</v>
      </c>
      <c r="AY22" s="117">
        <v>78.28</v>
      </c>
      <c r="AZ22" s="116">
        <v>242.55</v>
      </c>
      <c r="BA22" s="117">
        <v>48.53</v>
      </c>
      <c r="BB22" s="116">
        <v>150.46</v>
      </c>
      <c r="BC22" s="117">
        <v>92.15</v>
      </c>
      <c r="BD22" s="116">
        <v>101.03</v>
      </c>
      <c r="BE22" s="117">
        <v>96.94</v>
      </c>
      <c r="BF22" s="116">
        <v>113.47</v>
      </c>
      <c r="BG22" s="117">
        <v>59.66</v>
      </c>
      <c r="BH22" s="117">
        <v>76.22</v>
      </c>
      <c r="BI22" s="116">
        <v>106.1</v>
      </c>
      <c r="BJ22" s="15"/>
      <c r="BK22" s="65">
        <v>149.66999999999999</v>
      </c>
      <c r="BL22" s="65">
        <v>159.76</v>
      </c>
      <c r="BM22" s="65">
        <v>140.21</v>
      </c>
      <c r="BN22" s="65">
        <v>217.46</v>
      </c>
      <c r="BO22" s="58">
        <v>13.08</v>
      </c>
      <c r="BP22" s="65">
        <v>133</v>
      </c>
      <c r="BQ22" s="58">
        <v>95.41</v>
      </c>
      <c r="BR22" s="65">
        <v>117.2</v>
      </c>
      <c r="BS22" s="58">
        <v>45.95</v>
      </c>
      <c r="BT22" s="63">
        <v>6.32</v>
      </c>
      <c r="BU22" s="58">
        <v>25.42</v>
      </c>
      <c r="BV22" s="65">
        <v>104</v>
      </c>
      <c r="BW22" s="58">
        <v>19.010000000000002</v>
      </c>
      <c r="BX22" s="65">
        <v>174.77</v>
      </c>
      <c r="BY22" s="58">
        <v>83.96</v>
      </c>
      <c r="BZ22" s="65">
        <v>142.34</v>
      </c>
      <c r="CA22" s="63">
        <v>7.83</v>
      </c>
      <c r="CB22" s="58">
        <v>41.81</v>
      </c>
      <c r="CC22" s="58">
        <v>12.4</v>
      </c>
      <c r="CD22" s="58">
        <v>24.81</v>
      </c>
      <c r="CE22" s="65">
        <v>114.36</v>
      </c>
      <c r="CF22" s="58">
        <v>23.01</v>
      </c>
      <c r="CG22" s="58">
        <v>54.74</v>
      </c>
      <c r="CH22" s="65">
        <v>107.13</v>
      </c>
      <c r="CI22" s="65">
        <v>211.22</v>
      </c>
      <c r="CJ22" s="65">
        <v>136.15</v>
      </c>
      <c r="CK22" s="58">
        <v>48.64</v>
      </c>
      <c r="CL22" s="58">
        <v>26.94</v>
      </c>
      <c r="CM22" s="65">
        <v>197.91</v>
      </c>
      <c r="CN22" s="65">
        <v>119.97</v>
      </c>
      <c r="CO22" s="58">
        <v>17.14</v>
      </c>
      <c r="CP22" s="65">
        <v>216.44</v>
      </c>
      <c r="CQ22" s="58">
        <v>23.5</v>
      </c>
      <c r="CR22" s="63">
        <v>13.8</v>
      </c>
      <c r="CS22" s="58">
        <v>24.52</v>
      </c>
      <c r="CT22" s="58">
        <v>59.73</v>
      </c>
      <c r="CU22" s="58">
        <v>18.149999999999999</v>
      </c>
      <c r="CV22" s="58">
        <v>24.9</v>
      </c>
      <c r="CW22" s="58">
        <v>31.79</v>
      </c>
      <c r="CX22" s="65">
        <v>157.62</v>
      </c>
      <c r="CY22" s="58">
        <v>18.18</v>
      </c>
      <c r="CZ22" s="63">
        <v>1.8009999999999999</v>
      </c>
      <c r="DA22" s="58">
        <v>21.52</v>
      </c>
      <c r="DB22" s="58">
        <v>20.88</v>
      </c>
      <c r="DC22" s="63">
        <v>2.02</v>
      </c>
    </row>
    <row r="23" spans="1:107" s="8" customFormat="1" x14ac:dyDescent="0.3">
      <c r="A23" s="8" t="s">
        <v>269</v>
      </c>
      <c r="B23" s="58">
        <v>33.24</v>
      </c>
      <c r="C23" s="65">
        <v>122.72</v>
      </c>
      <c r="D23" s="65">
        <v>192.15</v>
      </c>
      <c r="E23" s="58">
        <v>25.66</v>
      </c>
      <c r="F23" s="65">
        <v>131.41999999999999</v>
      </c>
      <c r="G23" s="58">
        <v>69.87</v>
      </c>
      <c r="H23" s="65">
        <v>344.64</v>
      </c>
      <c r="I23" s="58">
        <v>14.17</v>
      </c>
      <c r="J23" s="65">
        <v>152.33000000000001</v>
      </c>
      <c r="K23" s="58">
        <v>28.15</v>
      </c>
      <c r="L23" s="65">
        <v>259.07</v>
      </c>
      <c r="M23" s="58">
        <v>33.35</v>
      </c>
      <c r="N23" s="65">
        <v>419.13</v>
      </c>
      <c r="O23" s="58">
        <v>51.36</v>
      </c>
      <c r="P23" s="65">
        <v>121.27</v>
      </c>
      <c r="Q23" s="58">
        <v>54.51</v>
      </c>
      <c r="R23" s="65">
        <v>479.34</v>
      </c>
      <c r="S23" s="65">
        <v>103.83</v>
      </c>
      <c r="T23" s="65">
        <v>417.46</v>
      </c>
      <c r="U23" s="58">
        <v>53.57</v>
      </c>
      <c r="V23" s="65">
        <v>140.16999999999999</v>
      </c>
      <c r="W23" s="58">
        <v>21.97</v>
      </c>
      <c r="X23" s="65">
        <v>484.14</v>
      </c>
      <c r="Y23" s="65">
        <v>144.58000000000001</v>
      </c>
      <c r="Z23" s="63">
        <v>9.4</v>
      </c>
      <c r="AA23" s="65">
        <v>145.34</v>
      </c>
      <c r="AB23" s="58">
        <v>71.599999999999994</v>
      </c>
      <c r="AC23" s="65">
        <v>108.43</v>
      </c>
      <c r="AD23" s="58">
        <v>41.61</v>
      </c>
      <c r="AE23" s="65">
        <v>101.58</v>
      </c>
      <c r="AF23" s="58">
        <v>32.9</v>
      </c>
      <c r="AG23" s="58">
        <v>19.62</v>
      </c>
      <c r="AH23" s="65">
        <v>432.09</v>
      </c>
      <c r="AI23" s="65">
        <v>412.72</v>
      </c>
      <c r="AJ23" s="65">
        <v>462.56</v>
      </c>
      <c r="AK23" s="65">
        <v>834.79</v>
      </c>
      <c r="AL23" s="58">
        <v>13.49</v>
      </c>
      <c r="AM23" s="65">
        <v>147.47</v>
      </c>
      <c r="AN23" s="65">
        <v>157.12</v>
      </c>
      <c r="AO23" s="65">
        <v>149.52000000000001</v>
      </c>
      <c r="AP23" s="58">
        <v>83.64</v>
      </c>
      <c r="AQ23" s="15"/>
      <c r="AR23" s="116">
        <v>115.94</v>
      </c>
      <c r="AS23" s="116">
        <v>164.28</v>
      </c>
      <c r="AT23" s="117">
        <v>98.58</v>
      </c>
      <c r="AU23" s="117">
        <v>92.07</v>
      </c>
      <c r="AV23" s="116">
        <v>182.79</v>
      </c>
      <c r="AW23" s="116">
        <v>238.72</v>
      </c>
      <c r="AX23" s="117">
        <v>74.86</v>
      </c>
      <c r="AY23" s="117">
        <v>80.400000000000006</v>
      </c>
      <c r="AZ23" s="116">
        <v>309.36</v>
      </c>
      <c r="BA23" s="117">
        <v>64.94</v>
      </c>
      <c r="BB23" s="116">
        <v>122.56</v>
      </c>
      <c r="BC23" s="116">
        <v>168.32</v>
      </c>
      <c r="BD23" s="116">
        <v>142.54</v>
      </c>
      <c r="BE23" s="116">
        <v>124</v>
      </c>
      <c r="BF23" s="116">
        <v>138.63</v>
      </c>
      <c r="BG23" s="117">
        <v>93.68</v>
      </c>
      <c r="BH23" s="117">
        <v>80.3</v>
      </c>
      <c r="BI23" s="117">
        <v>45.99</v>
      </c>
      <c r="BJ23" s="15"/>
      <c r="BK23" s="58">
        <v>95.59</v>
      </c>
      <c r="BL23" s="58">
        <v>73.14</v>
      </c>
      <c r="BM23" s="65">
        <v>136.1</v>
      </c>
      <c r="BN23" s="65">
        <v>138.41</v>
      </c>
      <c r="BO23" s="58">
        <v>21.8</v>
      </c>
      <c r="BP23" s="65">
        <v>171.07</v>
      </c>
      <c r="BQ23" s="58">
        <v>89.23</v>
      </c>
      <c r="BR23" s="58">
        <v>65.06</v>
      </c>
      <c r="BS23" s="58">
        <v>49.86</v>
      </c>
      <c r="BT23" s="58">
        <v>28.84</v>
      </c>
      <c r="BU23" s="58">
        <v>13.36</v>
      </c>
      <c r="BV23" s="58">
        <v>94.05</v>
      </c>
      <c r="BW23" s="58">
        <v>28.43</v>
      </c>
      <c r="BX23" s="65">
        <v>131.78</v>
      </c>
      <c r="BY23" s="58">
        <v>44.99</v>
      </c>
      <c r="BZ23" s="65">
        <v>271.24</v>
      </c>
      <c r="CA23" s="63">
        <v>5.97</v>
      </c>
      <c r="CB23" s="58">
        <v>39.64</v>
      </c>
      <c r="CC23" s="58">
        <v>20.74</v>
      </c>
      <c r="CD23" s="58">
        <v>24.86</v>
      </c>
      <c r="CE23" s="58">
        <v>45.2</v>
      </c>
      <c r="CF23" s="58">
        <v>33.47</v>
      </c>
      <c r="CG23" s="58">
        <v>48.6</v>
      </c>
      <c r="CH23" s="58">
        <v>49.03</v>
      </c>
      <c r="CI23" s="65">
        <v>624.83000000000004</v>
      </c>
      <c r="CJ23" s="58">
        <v>82.48</v>
      </c>
      <c r="CK23" s="58">
        <v>20.73</v>
      </c>
      <c r="CL23" s="58">
        <v>16.489999999999998</v>
      </c>
      <c r="CM23" s="65">
        <v>376.88</v>
      </c>
      <c r="CN23" s="65">
        <v>113.81</v>
      </c>
      <c r="CO23" s="58">
        <v>22.99</v>
      </c>
      <c r="CP23" s="65">
        <v>152.38</v>
      </c>
      <c r="CQ23" s="58">
        <v>74.010000000000005</v>
      </c>
      <c r="CR23" s="63">
        <v>8.17</v>
      </c>
      <c r="CS23" s="58">
        <v>27.23</v>
      </c>
      <c r="CT23" s="58">
        <v>26.82</v>
      </c>
      <c r="CU23" s="63">
        <v>7.5</v>
      </c>
      <c r="CV23" s="58">
        <v>42.1</v>
      </c>
      <c r="CW23" s="58">
        <v>42.52</v>
      </c>
      <c r="CX23" s="65">
        <v>128.86000000000001</v>
      </c>
      <c r="CY23" s="58">
        <v>25.58</v>
      </c>
      <c r="CZ23" s="63">
        <v>4.12</v>
      </c>
      <c r="DA23" s="58">
        <v>37.159999999999997</v>
      </c>
      <c r="DB23" s="58">
        <v>39.950000000000003</v>
      </c>
      <c r="DC23" s="58">
        <v>31.68</v>
      </c>
    </row>
    <row r="24" spans="1:107" s="8" customFormat="1" x14ac:dyDescent="0.3">
      <c r="A24" s="8" t="s">
        <v>270</v>
      </c>
      <c r="B24" s="63">
        <v>4.88</v>
      </c>
      <c r="C24" s="58">
        <v>19.440000000000001</v>
      </c>
      <c r="D24" s="58">
        <v>30.89</v>
      </c>
      <c r="E24" s="63">
        <v>4.08</v>
      </c>
      <c r="F24" s="58">
        <v>20.84</v>
      </c>
      <c r="G24" s="58">
        <v>10.5</v>
      </c>
      <c r="H24" s="58">
        <v>55.81</v>
      </c>
      <c r="I24" s="63">
        <v>2.0779999999999998</v>
      </c>
      <c r="J24" s="58">
        <v>23.24</v>
      </c>
      <c r="K24" s="63">
        <v>4.2</v>
      </c>
      <c r="L24" s="58">
        <v>43.69</v>
      </c>
      <c r="M24" s="63">
        <v>5.0599999999999996</v>
      </c>
      <c r="N24" s="58">
        <v>69.75</v>
      </c>
      <c r="O24" s="63">
        <v>7.52</v>
      </c>
      <c r="P24" s="58">
        <v>18.399999999999999</v>
      </c>
      <c r="Q24" s="63">
        <v>8.9</v>
      </c>
      <c r="R24" s="58">
        <v>77.239999999999995</v>
      </c>
      <c r="S24" s="58">
        <v>17.690000000000001</v>
      </c>
      <c r="T24" s="58">
        <v>70.72</v>
      </c>
      <c r="U24" s="63">
        <v>8.14</v>
      </c>
      <c r="V24" s="58">
        <v>21.99</v>
      </c>
      <c r="W24" s="63">
        <v>3.34</v>
      </c>
      <c r="X24" s="58">
        <v>83.02</v>
      </c>
      <c r="Y24" s="58">
        <v>23.23</v>
      </c>
      <c r="Z24" s="63">
        <v>1.45</v>
      </c>
      <c r="AA24" s="58">
        <v>25.2</v>
      </c>
      <c r="AB24" s="58">
        <v>11.22</v>
      </c>
      <c r="AC24" s="58">
        <v>17.87</v>
      </c>
      <c r="AD24" s="63">
        <v>6.44</v>
      </c>
      <c r="AE24" s="58">
        <v>16.25</v>
      </c>
      <c r="AF24" s="63">
        <v>5.65</v>
      </c>
      <c r="AG24" s="63">
        <v>3.09</v>
      </c>
      <c r="AH24" s="58">
        <v>73.19</v>
      </c>
      <c r="AI24" s="58">
        <v>72.02</v>
      </c>
      <c r="AJ24" s="58">
        <v>76.8</v>
      </c>
      <c r="AK24" s="65">
        <v>142.29</v>
      </c>
      <c r="AL24" s="63">
        <v>2.2400000000000002</v>
      </c>
      <c r="AM24" s="58">
        <v>24.98</v>
      </c>
      <c r="AN24" s="58">
        <v>25.17</v>
      </c>
      <c r="AO24" s="65">
        <v>25.7</v>
      </c>
      <c r="AP24" s="58">
        <v>13.2</v>
      </c>
      <c r="AQ24" s="15"/>
      <c r="AR24" s="117">
        <v>18.11</v>
      </c>
      <c r="AS24" s="117">
        <v>27.3</v>
      </c>
      <c r="AT24" s="117">
        <v>16.71</v>
      </c>
      <c r="AU24" s="117">
        <v>13.54</v>
      </c>
      <c r="AV24" s="117">
        <v>32.159999999999997</v>
      </c>
      <c r="AW24" s="117">
        <v>45.56</v>
      </c>
      <c r="AX24" s="117">
        <v>12.2</v>
      </c>
      <c r="AY24" s="117">
        <v>13.39</v>
      </c>
      <c r="AZ24" s="117">
        <v>50.27</v>
      </c>
      <c r="BA24" s="117">
        <v>11.45</v>
      </c>
      <c r="BB24" s="117">
        <v>20.78</v>
      </c>
      <c r="BC24" s="117">
        <v>34.369999999999997</v>
      </c>
      <c r="BD24" s="117">
        <v>24.55</v>
      </c>
      <c r="BE24" s="117">
        <v>21.12</v>
      </c>
      <c r="BF24" s="117">
        <v>23.49</v>
      </c>
      <c r="BG24" s="117">
        <v>17.559999999999999</v>
      </c>
      <c r="BH24" s="117">
        <v>14.23</v>
      </c>
      <c r="BI24" s="118">
        <v>6.67</v>
      </c>
      <c r="BJ24" s="15"/>
      <c r="BK24" s="58">
        <v>18.14</v>
      </c>
      <c r="BL24" s="58">
        <v>15.66</v>
      </c>
      <c r="BM24" s="58">
        <v>27.19</v>
      </c>
      <c r="BN24" s="58">
        <v>28.08</v>
      </c>
      <c r="BO24" s="63">
        <v>4.47</v>
      </c>
      <c r="BP24" s="58">
        <v>29.82</v>
      </c>
      <c r="BQ24" s="58">
        <v>18.190000000000001</v>
      </c>
      <c r="BR24" s="58">
        <v>13.37</v>
      </c>
      <c r="BS24" s="58">
        <v>10.29</v>
      </c>
      <c r="BT24" s="63">
        <v>7.28</v>
      </c>
      <c r="BU24" s="63">
        <v>2.54</v>
      </c>
      <c r="BV24" s="58">
        <v>18.37</v>
      </c>
      <c r="BW24" s="63">
        <v>5.63</v>
      </c>
      <c r="BX24" s="58">
        <v>22.12</v>
      </c>
      <c r="BY24" s="63">
        <v>8.98</v>
      </c>
      <c r="BZ24" s="58">
        <v>43</v>
      </c>
      <c r="CA24" s="63">
        <v>1.127</v>
      </c>
      <c r="CB24" s="63">
        <v>7.26</v>
      </c>
      <c r="CC24" s="63">
        <v>4.07</v>
      </c>
      <c r="CD24" s="63">
        <v>4.75</v>
      </c>
      <c r="CE24" s="63">
        <v>9.25</v>
      </c>
      <c r="CF24" s="63">
        <v>6.33</v>
      </c>
      <c r="CG24" s="63">
        <v>9.5500000000000007</v>
      </c>
      <c r="CH24" s="63">
        <v>9.93</v>
      </c>
      <c r="CI24" s="65">
        <v>129.36000000000001</v>
      </c>
      <c r="CJ24" s="58">
        <v>15.87</v>
      </c>
      <c r="CK24" s="63">
        <v>4.04</v>
      </c>
      <c r="CL24" s="63">
        <v>3.28</v>
      </c>
      <c r="CM24" s="58">
        <v>79.52</v>
      </c>
      <c r="CN24" s="58">
        <v>23.1</v>
      </c>
      <c r="CO24" s="63">
        <v>4.4400000000000004</v>
      </c>
      <c r="CP24" s="58">
        <v>30.27</v>
      </c>
      <c r="CQ24" s="58">
        <v>15.18</v>
      </c>
      <c r="CR24" s="63">
        <v>1.5069999999999999</v>
      </c>
      <c r="CS24" s="63">
        <v>5.04</v>
      </c>
      <c r="CT24" s="63">
        <v>5</v>
      </c>
      <c r="CU24" s="63">
        <v>1.4850000000000001</v>
      </c>
      <c r="CV24" s="63">
        <v>9.35</v>
      </c>
      <c r="CW24" s="63">
        <v>8.01</v>
      </c>
      <c r="CX24" s="58">
        <v>25.51</v>
      </c>
      <c r="CY24" s="63">
        <v>4.8499999999999996</v>
      </c>
      <c r="CZ24" s="63">
        <v>1.042</v>
      </c>
      <c r="DA24" s="63">
        <v>7.16</v>
      </c>
      <c r="DB24" s="63">
        <v>7.98</v>
      </c>
      <c r="DC24" s="63">
        <v>8.5399999999999991</v>
      </c>
    </row>
    <row r="25" spans="1:107" s="8" customFormat="1" x14ac:dyDescent="0.3">
      <c r="A25" s="8" t="s">
        <v>271</v>
      </c>
      <c r="B25" s="58">
        <v>32.01</v>
      </c>
      <c r="C25" s="65">
        <v>134.06</v>
      </c>
      <c r="D25" s="65">
        <v>209.06</v>
      </c>
      <c r="E25" s="58">
        <v>27.44</v>
      </c>
      <c r="F25" s="65">
        <v>142.85</v>
      </c>
      <c r="G25" s="58">
        <v>70</v>
      </c>
      <c r="H25" s="65">
        <v>389.19</v>
      </c>
      <c r="I25" s="58">
        <v>13.51</v>
      </c>
      <c r="J25" s="65">
        <v>156.58000000000001</v>
      </c>
      <c r="K25" s="58">
        <v>26.88</v>
      </c>
      <c r="L25" s="65">
        <v>306.99</v>
      </c>
      <c r="M25" s="58">
        <v>33.06</v>
      </c>
      <c r="N25" s="65">
        <v>473.46</v>
      </c>
      <c r="O25" s="58">
        <v>50.63</v>
      </c>
      <c r="P25" s="65">
        <v>123.55</v>
      </c>
      <c r="Q25" s="58">
        <v>64.34</v>
      </c>
      <c r="R25" s="65">
        <v>510.76</v>
      </c>
      <c r="S25" s="65">
        <v>126.65</v>
      </c>
      <c r="T25" s="65">
        <v>494.07</v>
      </c>
      <c r="U25" s="58">
        <v>53.49</v>
      </c>
      <c r="V25" s="65">
        <v>153.11000000000001</v>
      </c>
      <c r="W25" s="58">
        <v>22.72</v>
      </c>
      <c r="X25" s="65">
        <v>560.17999999999995</v>
      </c>
      <c r="Y25" s="65">
        <v>161.62</v>
      </c>
      <c r="Z25" s="58">
        <v>9.5299999999999994</v>
      </c>
      <c r="AA25" s="65">
        <v>176.52</v>
      </c>
      <c r="AB25" s="58">
        <v>75.19</v>
      </c>
      <c r="AC25" s="65">
        <v>120.09</v>
      </c>
      <c r="AD25" s="58">
        <v>43.11</v>
      </c>
      <c r="AE25" s="65">
        <v>109.57</v>
      </c>
      <c r="AF25" s="58">
        <v>40.200000000000003</v>
      </c>
      <c r="AG25" s="58">
        <v>20.309999999999999</v>
      </c>
      <c r="AH25" s="65">
        <v>514.55999999999995</v>
      </c>
      <c r="AI25" s="65">
        <v>506.39</v>
      </c>
      <c r="AJ25" s="65">
        <v>523.27</v>
      </c>
      <c r="AK25" s="65">
        <v>962.26</v>
      </c>
      <c r="AL25" s="58">
        <v>14.29</v>
      </c>
      <c r="AM25" s="65">
        <v>172.84</v>
      </c>
      <c r="AN25" s="65">
        <v>172.8</v>
      </c>
      <c r="AO25" s="65">
        <v>182.28</v>
      </c>
      <c r="AP25" s="58">
        <v>90.33</v>
      </c>
      <c r="AQ25" s="15"/>
      <c r="AR25" s="116">
        <v>124.02</v>
      </c>
      <c r="AS25" s="116">
        <v>183.45</v>
      </c>
      <c r="AT25" s="116">
        <v>111.49</v>
      </c>
      <c r="AU25" s="116">
        <v>82.69</v>
      </c>
      <c r="AV25" s="116">
        <v>218.07</v>
      </c>
      <c r="AW25" s="116">
        <v>332.93</v>
      </c>
      <c r="AX25" s="117">
        <v>87.43</v>
      </c>
      <c r="AY25" s="117">
        <v>91.17</v>
      </c>
      <c r="AZ25" s="116">
        <v>332.08</v>
      </c>
      <c r="BA25" s="117">
        <v>78.19</v>
      </c>
      <c r="BB25" s="116">
        <v>134.6</v>
      </c>
      <c r="BC25" s="116">
        <v>264.02</v>
      </c>
      <c r="BD25" s="116">
        <v>168.14</v>
      </c>
      <c r="BE25" s="116">
        <v>144.04</v>
      </c>
      <c r="BF25" s="116">
        <v>159.03</v>
      </c>
      <c r="BG25" s="116">
        <v>124.3</v>
      </c>
      <c r="BH25" s="117">
        <v>97.58</v>
      </c>
      <c r="BI25" s="117">
        <v>41.57</v>
      </c>
      <c r="BJ25" s="15"/>
      <c r="BK25" s="65">
        <v>135.09</v>
      </c>
      <c r="BL25" s="65">
        <v>120.6</v>
      </c>
      <c r="BM25" s="65">
        <v>202.24</v>
      </c>
      <c r="BN25" s="65">
        <v>219.99</v>
      </c>
      <c r="BO25" s="58">
        <v>34.880000000000003</v>
      </c>
      <c r="BP25" s="65">
        <v>209.17</v>
      </c>
      <c r="BQ25" s="65">
        <v>140.34</v>
      </c>
      <c r="BR25" s="65">
        <v>103.47</v>
      </c>
      <c r="BS25" s="58">
        <v>82.28</v>
      </c>
      <c r="BT25" s="58">
        <v>68.86</v>
      </c>
      <c r="BU25" s="58">
        <v>18.670000000000002</v>
      </c>
      <c r="BV25" s="65">
        <v>136.33000000000001</v>
      </c>
      <c r="BW25" s="58">
        <v>42.06</v>
      </c>
      <c r="BX25" s="65">
        <v>152.62</v>
      </c>
      <c r="BY25" s="58">
        <v>68.33</v>
      </c>
      <c r="BZ25" s="65">
        <v>274.33</v>
      </c>
      <c r="CA25" s="63">
        <v>8.49</v>
      </c>
      <c r="CB25" s="58">
        <v>51.86</v>
      </c>
      <c r="CC25" s="58">
        <v>30.14</v>
      </c>
      <c r="CD25" s="58">
        <v>34.5</v>
      </c>
      <c r="CE25" s="58">
        <v>72.66</v>
      </c>
      <c r="CF25" s="58">
        <v>47.21</v>
      </c>
      <c r="CG25" s="58">
        <v>70.37</v>
      </c>
      <c r="CH25" s="58">
        <v>75.400000000000006</v>
      </c>
      <c r="CI25" s="65">
        <v>993.27</v>
      </c>
      <c r="CJ25" s="65">
        <v>121.77</v>
      </c>
      <c r="CK25" s="58">
        <v>29.88</v>
      </c>
      <c r="CL25" s="58">
        <v>24.44</v>
      </c>
      <c r="CM25" s="65">
        <v>625.04</v>
      </c>
      <c r="CN25" s="65">
        <v>177.01</v>
      </c>
      <c r="CO25" s="58">
        <v>33.4</v>
      </c>
      <c r="CP25" s="65">
        <v>231.36</v>
      </c>
      <c r="CQ25" s="65">
        <v>120.36</v>
      </c>
      <c r="CR25" s="58">
        <v>11.51</v>
      </c>
      <c r="CS25" s="58">
        <v>37.69</v>
      </c>
      <c r="CT25" s="58">
        <v>36.15</v>
      </c>
      <c r="CU25" s="58">
        <v>11.01</v>
      </c>
      <c r="CV25" s="58">
        <v>73.459999999999994</v>
      </c>
      <c r="CW25" s="58">
        <v>59.67</v>
      </c>
      <c r="CX25" s="65">
        <v>196.85</v>
      </c>
      <c r="CY25" s="58">
        <v>36.799999999999997</v>
      </c>
      <c r="CZ25" s="58">
        <v>9.56</v>
      </c>
      <c r="DA25" s="58">
        <v>55.12</v>
      </c>
      <c r="DB25" s="58">
        <v>59.91</v>
      </c>
      <c r="DC25" s="58">
        <v>86.14</v>
      </c>
    </row>
    <row r="26" spans="1:107" s="8" customFormat="1" x14ac:dyDescent="0.3">
      <c r="A26" s="8" t="s">
        <v>656</v>
      </c>
      <c r="B26" s="63">
        <v>6.67</v>
      </c>
      <c r="C26" s="58">
        <v>28.88</v>
      </c>
      <c r="D26" s="58">
        <v>41.76</v>
      </c>
      <c r="E26" s="63">
        <v>5.89</v>
      </c>
      <c r="F26" s="58">
        <v>30.26</v>
      </c>
      <c r="G26" s="58">
        <v>14.51</v>
      </c>
      <c r="H26" s="58">
        <v>78.3</v>
      </c>
      <c r="I26" s="63">
        <v>2.5790000000000002</v>
      </c>
      <c r="J26" s="58">
        <v>31.91</v>
      </c>
      <c r="K26" s="63">
        <v>5.71</v>
      </c>
      <c r="L26" s="58">
        <v>64.680000000000007</v>
      </c>
      <c r="M26" s="63">
        <v>6.9</v>
      </c>
      <c r="N26" s="58">
        <v>93.79</v>
      </c>
      <c r="O26" s="58">
        <v>10.68</v>
      </c>
      <c r="P26" s="58">
        <v>24.3</v>
      </c>
      <c r="Q26" s="58">
        <v>13.35</v>
      </c>
      <c r="R26" s="65">
        <v>100.93</v>
      </c>
      <c r="S26" s="58">
        <v>26.4</v>
      </c>
      <c r="T26" s="58">
        <v>98.65</v>
      </c>
      <c r="U26" s="58">
        <v>11.2</v>
      </c>
      <c r="V26" s="58">
        <v>31.47</v>
      </c>
      <c r="W26" s="63">
        <v>4.74</v>
      </c>
      <c r="X26" s="65">
        <v>109.16</v>
      </c>
      <c r="Y26" s="58">
        <v>33.75</v>
      </c>
      <c r="Z26" s="63">
        <v>2.0840000000000001</v>
      </c>
      <c r="AA26" s="58">
        <v>36.64</v>
      </c>
      <c r="AB26" s="58">
        <v>15.07</v>
      </c>
      <c r="AC26" s="58">
        <v>24.6</v>
      </c>
      <c r="AD26" s="63">
        <v>8.74</v>
      </c>
      <c r="AE26" s="58">
        <v>21.71</v>
      </c>
      <c r="AF26" s="63">
        <v>8.51</v>
      </c>
      <c r="AG26" s="63">
        <v>4.22</v>
      </c>
      <c r="AH26" s="65">
        <v>103.73</v>
      </c>
      <c r="AI26" s="65">
        <v>100.02</v>
      </c>
      <c r="AJ26" s="65">
        <v>104.94</v>
      </c>
      <c r="AK26" s="65">
        <v>187.2</v>
      </c>
      <c r="AL26" s="63">
        <v>3.12</v>
      </c>
      <c r="AM26" s="58">
        <v>36.549999999999997</v>
      </c>
      <c r="AN26" s="58">
        <v>35.700000000000003</v>
      </c>
      <c r="AO26" s="65">
        <v>36.14</v>
      </c>
      <c r="AP26" s="58">
        <v>18.899999999999999</v>
      </c>
      <c r="AQ26" s="15"/>
      <c r="AR26" s="117">
        <v>24.38</v>
      </c>
      <c r="AS26" s="117">
        <v>36.92</v>
      </c>
      <c r="AT26" s="117">
        <v>22.41</v>
      </c>
      <c r="AU26" s="117">
        <v>16.12</v>
      </c>
      <c r="AV26" s="117">
        <v>42.85</v>
      </c>
      <c r="AW26" s="117">
        <v>69.930000000000007</v>
      </c>
      <c r="AX26" s="117">
        <v>17.59</v>
      </c>
      <c r="AY26" s="117">
        <v>18.170000000000002</v>
      </c>
      <c r="AZ26" s="117">
        <v>63.26</v>
      </c>
      <c r="BA26" s="117">
        <v>15.64</v>
      </c>
      <c r="BB26" s="117">
        <v>25.98</v>
      </c>
      <c r="BC26" s="117">
        <v>56.75</v>
      </c>
      <c r="BD26" s="117">
        <v>33.51</v>
      </c>
      <c r="BE26" s="117">
        <v>28.89</v>
      </c>
      <c r="BF26" s="117">
        <v>32</v>
      </c>
      <c r="BG26" s="117">
        <v>25.6</v>
      </c>
      <c r="BH26" s="117">
        <v>18.989999999999998</v>
      </c>
      <c r="BI26" s="118">
        <v>7.92</v>
      </c>
      <c r="BJ26" s="15"/>
      <c r="BK26" s="58">
        <v>29.39</v>
      </c>
      <c r="BL26" s="58">
        <v>27.21</v>
      </c>
      <c r="BM26" s="58">
        <v>43.99</v>
      </c>
      <c r="BN26" s="58">
        <v>48.94</v>
      </c>
      <c r="BO26" s="63">
        <v>8.01</v>
      </c>
      <c r="BP26" s="58">
        <v>44.04</v>
      </c>
      <c r="BQ26" s="58">
        <v>32.24</v>
      </c>
      <c r="BR26" s="58">
        <v>22.89</v>
      </c>
      <c r="BS26" s="58">
        <v>18.95</v>
      </c>
      <c r="BT26" s="58">
        <v>17.739999999999998</v>
      </c>
      <c r="BU26" s="63">
        <v>4.2699999999999996</v>
      </c>
      <c r="BV26" s="58">
        <v>29.13</v>
      </c>
      <c r="BW26" s="63">
        <v>9.39</v>
      </c>
      <c r="BX26" s="58">
        <v>31.52</v>
      </c>
      <c r="BY26" s="58">
        <v>14.91</v>
      </c>
      <c r="BZ26" s="58">
        <v>52.94</v>
      </c>
      <c r="CA26" s="63">
        <v>1.93</v>
      </c>
      <c r="CB26" s="58">
        <v>11.37</v>
      </c>
      <c r="CC26" s="63">
        <v>6.59</v>
      </c>
      <c r="CD26" s="63">
        <v>7.67</v>
      </c>
      <c r="CE26" s="58">
        <v>16.2</v>
      </c>
      <c r="CF26" s="58">
        <v>10.55</v>
      </c>
      <c r="CG26" s="58">
        <v>15.26</v>
      </c>
      <c r="CH26" s="58">
        <v>16.91</v>
      </c>
      <c r="CI26" s="65">
        <v>209.93</v>
      </c>
      <c r="CJ26" s="58">
        <v>26.54</v>
      </c>
      <c r="CK26" s="63">
        <v>6.36</v>
      </c>
      <c r="CL26" s="63">
        <v>5.55</v>
      </c>
      <c r="CM26" s="65">
        <v>135.79</v>
      </c>
      <c r="CN26" s="58">
        <v>38.630000000000003</v>
      </c>
      <c r="CO26" s="63">
        <v>7.37</v>
      </c>
      <c r="CP26" s="58">
        <v>50.46</v>
      </c>
      <c r="CQ26" s="58">
        <v>27.67</v>
      </c>
      <c r="CR26" s="63">
        <v>2.44</v>
      </c>
      <c r="CS26" s="63">
        <v>8.18</v>
      </c>
      <c r="CT26" s="63">
        <v>7.78</v>
      </c>
      <c r="CU26" s="63">
        <v>2.5099999999999998</v>
      </c>
      <c r="CV26" s="58">
        <v>16.68</v>
      </c>
      <c r="CW26" s="58">
        <v>12.59</v>
      </c>
      <c r="CX26" s="58">
        <v>43.24</v>
      </c>
      <c r="CY26" s="63">
        <v>7.61</v>
      </c>
      <c r="CZ26" s="63">
        <v>2.67</v>
      </c>
      <c r="DA26" s="58">
        <v>12.52</v>
      </c>
      <c r="DB26" s="58">
        <v>13.02</v>
      </c>
      <c r="DC26" s="58">
        <v>23.72</v>
      </c>
    </row>
    <row r="27" spans="1:107" s="8" customFormat="1" x14ac:dyDescent="0.3">
      <c r="A27" s="8" t="s">
        <v>273</v>
      </c>
      <c r="B27" s="58">
        <v>17.850000000000001</v>
      </c>
      <c r="C27" s="58">
        <v>80.959999999999994</v>
      </c>
      <c r="D27" s="65">
        <v>114.39</v>
      </c>
      <c r="E27" s="58">
        <v>16.399999999999999</v>
      </c>
      <c r="F27" s="58">
        <v>86.61</v>
      </c>
      <c r="G27" s="58">
        <v>40.159999999999997</v>
      </c>
      <c r="H27" s="65">
        <v>210.24</v>
      </c>
      <c r="I27" s="63">
        <v>7.3</v>
      </c>
      <c r="J27" s="58">
        <v>86.31</v>
      </c>
      <c r="K27" s="58">
        <v>15.77</v>
      </c>
      <c r="L27" s="65">
        <v>179.67</v>
      </c>
      <c r="M27" s="58">
        <v>18.98</v>
      </c>
      <c r="N27" s="65">
        <v>249.5</v>
      </c>
      <c r="O27" s="58">
        <v>29.15</v>
      </c>
      <c r="P27" s="58">
        <v>66.72</v>
      </c>
      <c r="Q27" s="58">
        <v>35.880000000000003</v>
      </c>
      <c r="R27" s="65">
        <v>264.18</v>
      </c>
      <c r="S27" s="58">
        <v>73.59</v>
      </c>
      <c r="T27" s="65">
        <v>268.04000000000002</v>
      </c>
      <c r="U27" s="58">
        <v>30.95</v>
      </c>
      <c r="V27" s="58">
        <v>90.24</v>
      </c>
      <c r="W27" s="58">
        <v>12.37</v>
      </c>
      <c r="X27" s="65">
        <v>284.48</v>
      </c>
      <c r="Y27" s="58">
        <v>98.24</v>
      </c>
      <c r="Z27" s="63">
        <v>6.28</v>
      </c>
      <c r="AA27" s="65">
        <v>102.83</v>
      </c>
      <c r="AB27" s="58">
        <v>42.74</v>
      </c>
      <c r="AC27" s="58">
        <v>72.22</v>
      </c>
      <c r="AD27" s="58">
        <v>24.19</v>
      </c>
      <c r="AE27" s="58">
        <v>60.36</v>
      </c>
      <c r="AF27" s="58">
        <v>24.8</v>
      </c>
      <c r="AG27" s="58">
        <v>12.14</v>
      </c>
      <c r="AH27" s="65">
        <v>289.33999999999997</v>
      </c>
      <c r="AI27" s="65">
        <v>272.52999999999997</v>
      </c>
      <c r="AJ27" s="65">
        <v>282.45999999999998</v>
      </c>
      <c r="AK27" s="65">
        <v>491.25</v>
      </c>
      <c r="AL27" s="63">
        <v>9.18</v>
      </c>
      <c r="AM27" s="65">
        <v>102.5</v>
      </c>
      <c r="AN27" s="65">
        <v>99.68</v>
      </c>
      <c r="AO27" s="58">
        <v>97.86</v>
      </c>
      <c r="AP27" s="58">
        <v>53.72</v>
      </c>
      <c r="AQ27" s="15"/>
      <c r="AR27" s="117">
        <v>72</v>
      </c>
      <c r="AS27" s="116">
        <v>105.68</v>
      </c>
      <c r="AT27" s="117">
        <v>61.16</v>
      </c>
      <c r="AU27" s="117">
        <v>44.24</v>
      </c>
      <c r="AV27" s="116">
        <v>117.03</v>
      </c>
      <c r="AW27" s="116">
        <v>195.79</v>
      </c>
      <c r="AX27" s="117">
        <v>51.75</v>
      </c>
      <c r="AY27" s="117">
        <v>52.14</v>
      </c>
      <c r="AZ27" s="116">
        <v>168.27</v>
      </c>
      <c r="BA27" s="117">
        <v>43.69</v>
      </c>
      <c r="BB27" s="117">
        <v>72.569999999999993</v>
      </c>
      <c r="BC27" s="116">
        <v>162.01</v>
      </c>
      <c r="BD27" s="117">
        <v>92.7</v>
      </c>
      <c r="BE27" s="117">
        <v>81.14</v>
      </c>
      <c r="BF27" s="117">
        <v>92.96</v>
      </c>
      <c r="BG27" s="117">
        <v>72.3</v>
      </c>
      <c r="BH27" s="117">
        <v>51.9</v>
      </c>
      <c r="BI27" s="117">
        <v>21.54</v>
      </c>
      <c r="BJ27" s="15"/>
      <c r="BK27" s="58">
        <v>92.6</v>
      </c>
      <c r="BL27" s="58">
        <v>81.47</v>
      </c>
      <c r="BM27" s="65">
        <v>133.87</v>
      </c>
      <c r="BN27" s="65">
        <v>151.41999999999999</v>
      </c>
      <c r="BO27" s="58">
        <v>24.24</v>
      </c>
      <c r="BP27" s="65">
        <v>130.79</v>
      </c>
      <c r="BQ27" s="58">
        <v>94.02</v>
      </c>
      <c r="BR27" s="58">
        <v>70.78</v>
      </c>
      <c r="BS27" s="58">
        <v>58.92</v>
      </c>
      <c r="BT27" s="58">
        <v>61.07</v>
      </c>
      <c r="BU27" s="58">
        <v>12.29</v>
      </c>
      <c r="BV27" s="58">
        <v>88.07</v>
      </c>
      <c r="BW27" s="58">
        <v>27.47</v>
      </c>
      <c r="BX27" s="58">
        <v>92.79</v>
      </c>
      <c r="BY27" s="58">
        <v>46.28</v>
      </c>
      <c r="BZ27" s="65">
        <v>146.99</v>
      </c>
      <c r="CA27" s="63">
        <v>5.75</v>
      </c>
      <c r="CB27" s="58">
        <v>32.67</v>
      </c>
      <c r="CC27" s="58">
        <v>18.21</v>
      </c>
      <c r="CD27" s="58">
        <v>22.05</v>
      </c>
      <c r="CE27" s="58">
        <v>51.39</v>
      </c>
      <c r="CF27" s="58">
        <v>30.82</v>
      </c>
      <c r="CG27" s="58">
        <v>42.22</v>
      </c>
      <c r="CH27" s="58">
        <v>50.47</v>
      </c>
      <c r="CI27" s="65">
        <v>615.62</v>
      </c>
      <c r="CJ27" s="58">
        <v>81.23</v>
      </c>
      <c r="CK27" s="58">
        <v>18.440000000000001</v>
      </c>
      <c r="CL27" s="58">
        <v>16.78</v>
      </c>
      <c r="CM27" s="65">
        <v>412.21</v>
      </c>
      <c r="CN27" s="65">
        <v>118.28</v>
      </c>
      <c r="CO27" s="58">
        <v>21.73</v>
      </c>
      <c r="CP27" s="65">
        <v>153.84</v>
      </c>
      <c r="CQ27" s="58">
        <v>82.67</v>
      </c>
      <c r="CR27" s="63">
        <v>6.78</v>
      </c>
      <c r="CS27" s="58">
        <v>24.53</v>
      </c>
      <c r="CT27" s="58">
        <v>22.14</v>
      </c>
      <c r="CU27" s="63">
        <v>6.78</v>
      </c>
      <c r="CV27" s="58">
        <v>46.19</v>
      </c>
      <c r="CW27" s="58">
        <v>35.619999999999997</v>
      </c>
      <c r="CX27" s="65">
        <v>130.97</v>
      </c>
      <c r="CY27" s="58">
        <v>20.83</v>
      </c>
      <c r="CZ27" s="58">
        <v>10.8</v>
      </c>
      <c r="DA27" s="58">
        <v>37.409999999999997</v>
      </c>
      <c r="DB27" s="58">
        <v>36.61</v>
      </c>
      <c r="DC27" s="58">
        <v>89.92</v>
      </c>
    </row>
    <row r="28" spans="1:107" s="8" customFormat="1" x14ac:dyDescent="0.3">
      <c r="A28" s="8" t="s">
        <v>366</v>
      </c>
      <c r="B28" s="63">
        <v>2.5150000000000001</v>
      </c>
      <c r="C28" s="58">
        <v>12.12</v>
      </c>
      <c r="D28" s="58">
        <v>16.54</v>
      </c>
      <c r="E28" s="63">
        <v>2.34</v>
      </c>
      <c r="F28" s="58">
        <v>12.8</v>
      </c>
      <c r="G28" s="63">
        <v>5.9</v>
      </c>
      <c r="H28" s="58">
        <v>31.36</v>
      </c>
      <c r="I28" s="63">
        <v>0.95099999999999996</v>
      </c>
      <c r="J28" s="58">
        <v>12.38</v>
      </c>
      <c r="K28" s="63">
        <v>2.2789999999999999</v>
      </c>
      <c r="L28" s="58">
        <v>26.56</v>
      </c>
      <c r="M28" s="63">
        <v>2.73</v>
      </c>
      <c r="N28" s="58">
        <v>34.53</v>
      </c>
      <c r="O28" s="63">
        <v>4.01</v>
      </c>
      <c r="P28" s="63">
        <v>9.34</v>
      </c>
      <c r="Q28" s="63">
        <v>5.0999999999999996</v>
      </c>
      <c r="R28" s="65">
        <v>36.18</v>
      </c>
      <c r="S28" s="58">
        <v>11.19</v>
      </c>
      <c r="T28" s="58">
        <v>39.14</v>
      </c>
      <c r="U28" s="63">
        <v>4.72</v>
      </c>
      <c r="V28" s="58">
        <v>13.38</v>
      </c>
      <c r="W28" s="63">
        <v>1.7210000000000001</v>
      </c>
      <c r="X28" s="58">
        <v>39.130000000000003</v>
      </c>
      <c r="Y28" s="58">
        <v>14.43</v>
      </c>
      <c r="Z28" s="63">
        <v>0.99199999999999999</v>
      </c>
      <c r="AA28" s="58">
        <v>14.87</v>
      </c>
      <c r="AB28" s="63">
        <v>6.29</v>
      </c>
      <c r="AC28" s="58">
        <v>11.07</v>
      </c>
      <c r="AD28" s="63">
        <v>3.51</v>
      </c>
      <c r="AE28" s="63">
        <v>8.5299999999999994</v>
      </c>
      <c r="AF28" s="63">
        <v>3.62</v>
      </c>
      <c r="AG28" s="63">
        <v>1.722</v>
      </c>
      <c r="AH28" s="58">
        <v>42.08</v>
      </c>
      <c r="AI28" s="58">
        <v>39.200000000000003</v>
      </c>
      <c r="AJ28" s="58">
        <v>41.54</v>
      </c>
      <c r="AK28" s="58">
        <v>67.650000000000006</v>
      </c>
      <c r="AL28" s="63">
        <v>1.3680000000000001</v>
      </c>
      <c r="AM28" s="58">
        <v>15.14</v>
      </c>
      <c r="AN28" s="58">
        <v>14.97</v>
      </c>
      <c r="AO28" s="58">
        <v>13.49</v>
      </c>
      <c r="AP28" s="63">
        <v>8.01</v>
      </c>
      <c r="AQ28" s="15"/>
      <c r="AR28" s="117">
        <v>10.55</v>
      </c>
      <c r="AS28" s="117">
        <v>15.55</v>
      </c>
      <c r="AT28" s="118">
        <v>8.99</v>
      </c>
      <c r="AU28" s="118">
        <v>6.34</v>
      </c>
      <c r="AV28" s="117">
        <v>17.010000000000002</v>
      </c>
      <c r="AW28" s="117">
        <v>28.5</v>
      </c>
      <c r="AX28" s="118">
        <v>8.24</v>
      </c>
      <c r="AY28" s="118">
        <v>7.53</v>
      </c>
      <c r="AZ28" s="117">
        <v>24.88</v>
      </c>
      <c r="BA28" s="118">
        <v>6.28</v>
      </c>
      <c r="BB28" s="117">
        <v>11.08</v>
      </c>
      <c r="BC28" s="117">
        <v>24.38</v>
      </c>
      <c r="BD28" s="117">
        <v>13.64</v>
      </c>
      <c r="BE28" s="117">
        <v>11.92</v>
      </c>
      <c r="BF28" s="117">
        <v>14.2</v>
      </c>
      <c r="BG28" s="117">
        <v>10.85</v>
      </c>
      <c r="BH28" s="118">
        <v>7.76</v>
      </c>
      <c r="BI28" s="118">
        <v>3.26</v>
      </c>
      <c r="BJ28" s="15"/>
      <c r="BK28" s="58">
        <v>15.23</v>
      </c>
      <c r="BL28" s="58">
        <v>13.34</v>
      </c>
      <c r="BM28" s="58">
        <v>21.04</v>
      </c>
      <c r="BN28" s="58">
        <v>24.49</v>
      </c>
      <c r="BO28" s="63">
        <v>3.43</v>
      </c>
      <c r="BP28" s="58">
        <v>20.51</v>
      </c>
      <c r="BQ28" s="58">
        <v>14.86</v>
      </c>
      <c r="BR28" s="58">
        <v>12.07</v>
      </c>
      <c r="BS28" s="63">
        <v>9.18</v>
      </c>
      <c r="BT28" s="58">
        <v>10.34</v>
      </c>
      <c r="BU28" s="63">
        <v>1.9279999999999999</v>
      </c>
      <c r="BV28" s="58">
        <v>13.48</v>
      </c>
      <c r="BW28" s="63">
        <v>4.2300000000000004</v>
      </c>
      <c r="BX28" s="58">
        <v>14.76</v>
      </c>
      <c r="BY28" s="63">
        <v>7.35</v>
      </c>
      <c r="BZ28" s="58">
        <v>23.02</v>
      </c>
      <c r="CA28" s="63">
        <v>0.93300000000000005</v>
      </c>
      <c r="CB28" s="63">
        <v>4.8899999999999997</v>
      </c>
      <c r="CC28" s="63">
        <v>2.36</v>
      </c>
      <c r="CD28" s="63">
        <v>3.2</v>
      </c>
      <c r="CE28" s="63">
        <v>8.64</v>
      </c>
      <c r="CF28" s="63">
        <v>4.7</v>
      </c>
      <c r="CG28" s="63">
        <v>6.23</v>
      </c>
      <c r="CH28" s="63">
        <v>8.0299999999999994</v>
      </c>
      <c r="CI28" s="58">
        <v>96.79</v>
      </c>
      <c r="CJ28" s="58">
        <v>13.78</v>
      </c>
      <c r="CK28" s="63">
        <v>2.78</v>
      </c>
      <c r="CL28" s="63">
        <v>2.66</v>
      </c>
      <c r="CM28" s="58">
        <v>64.98</v>
      </c>
      <c r="CN28" s="58">
        <v>19.329999999999998</v>
      </c>
      <c r="CO28" s="63">
        <v>3.32</v>
      </c>
      <c r="CP28" s="58">
        <v>25.29</v>
      </c>
      <c r="CQ28" s="58">
        <v>12.25</v>
      </c>
      <c r="CR28" s="63">
        <v>1.0029999999999999</v>
      </c>
      <c r="CS28" s="63">
        <v>3.55</v>
      </c>
      <c r="CT28" s="63">
        <v>3.3</v>
      </c>
      <c r="CU28" s="63">
        <v>1.004</v>
      </c>
      <c r="CV28" s="63">
        <v>6.82</v>
      </c>
      <c r="CW28" s="63">
        <v>5.25</v>
      </c>
      <c r="CX28" s="58">
        <v>21.64</v>
      </c>
      <c r="CY28" s="63">
        <v>2.87</v>
      </c>
      <c r="CZ28" s="63">
        <v>2.19</v>
      </c>
      <c r="DA28" s="63">
        <v>5.47</v>
      </c>
      <c r="DB28" s="63">
        <v>5.34</v>
      </c>
      <c r="DC28" s="58">
        <v>17.579999999999998</v>
      </c>
    </row>
    <row r="29" spans="1:107" s="8" customFormat="1" x14ac:dyDescent="0.3">
      <c r="A29" s="8" t="s">
        <v>275</v>
      </c>
      <c r="B29" s="58">
        <v>18.11</v>
      </c>
      <c r="C29" s="58">
        <v>92.41</v>
      </c>
      <c r="D29" s="65">
        <v>115.41</v>
      </c>
      <c r="E29" s="58">
        <v>18.170000000000002</v>
      </c>
      <c r="F29" s="58">
        <v>96.34</v>
      </c>
      <c r="G29" s="58">
        <v>41.18</v>
      </c>
      <c r="H29" s="65">
        <v>214.97</v>
      </c>
      <c r="I29" s="63">
        <v>6.88</v>
      </c>
      <c r="J29" s="58">
        <v>86.29</v>
      </c>
      <c r="K29" s="58">
        <v>16.28</v>
      </c>
      <c r="L29" s="65">
        <v>195.24</v>
      </c>
      <c r="M29" s="58">
        <v>18.87</v>
      </c>
      <c r="N29" s="65">
        <v>232.31</v>
      </c>
      <c r="O29" s="58">
        <v>27.87</v>
      </c>
      <c r="P29" s="58">
        <v>66.34</v>
      </c>
      <c r="Q29" s="58">
        <v>33.03</v>
      </c>
      <c r="R29" s="65">
        <v>240.81</v>
      </c>
      <c r="S29" s="58">
        <v>83.55</v>
      </c>
      <c r="T29" s="65">
        <v>277.39999999999998</v>
      </c>
      <c r="U29" s="58">
        <v>36.11</v>
      </c>
      <c r="V29" s="65">
        <v>101.8</v>
      </c>
      <c r="W29" s="58">
        <v>11.73</v>
      </c>
      <c r="X29" s="65">
        <v>257.79000000000002</v>
      </c>
      <c r="Y29" s="65">
        <v>105.46</v>
      </c>
      <c r="Z29" s="63">
        <v>7.8</v>
      </c>
      <c r="AA29" s="65">
        <v>107.03</v>
      </c>
      <c r="AB29" s="58">
        <v>45.8</v>
      </c>
      <c r="AC29" s="58">
        <v>88.16</v>
      </c>
      <c r="AD29" s="58">
        <v>25.87</v>
      </c>
      <c r="AE29" s="58">
        <v>60.99</v>
      </c>
      <c r="AF29" s="58">
        <v>25.33</v>
      </c>
      <c r="AG29" s="58">
        <v>12.23</v>
      </c>
      <c r="AH29" s="65">
        <v>289.64999999999998</v>
      </c>
      <c r="AI29" s="65">
        <v>265.33</v>
      </c>
      <c r="AJ29" s="65">
        <v>288.47000000000003</v>
      </c>
      <c r="AK29" s="65">
        <v>439.25</v>
      </c>
      <c r="AL29" s="63">
        <v>9.7799999999999994</v>
      </c>
      <c r="AM29" s="65">
        <v>115.47</v>
      </c>
      <c r="AN29" s="65">
        <v>109.06</v>
      </c>
      <c r="AO29" s="58">
        <v>90.17</v>
      </c>
      <c r="AP29" s="58">
        <v>60.91</v>
      </c>
      <c r="AQ29" s="15"/>
      <c r="AR29" s="117">
        <v>81.09</v>
      </c>
      <c r="AS29" s="117">
        <v>116.86</v>
      </c>
      <c r="AT29" s="117">
        <v>66.27</v>
      </c>
      <c r="AU29" s="117">
        <v>49.05</v>
      </c>
      <c r="AV29" s="116">
        <v>123.06</v>
      </c>
      <c r="AW29" s="116">
        <v>202.99</v>
      </c>
      <c r="AX29" s="117">
        <v>67.81</v>
      </c>
      <c r="AY29" s="117">
        <v>57.41</v>
      </c>
      <c r="AZ29" s="116">
        <v>186.67</v>
      </c>
      <c r="BA29" s="117">
        <v>45.66</v>
      </c>
      <c r="BB29" s="117">
        <v>81.319999999999993</v>
      </c>
      <c r="BC29" s="116">
        <v>167.78</v>
      </c>
      <c r="BD29" s="117">
        <v>97.02</v>
      </c>
      <c r="BE29" s="117">
        <v>87.38</v>
      </c>
      <c r="BF29" s="116">
        <v>108.77</v>
      </c>
      <c r="BG29" s="117">
        <v>76.319999999999993</v>
      </c>
      <c r="BH29" s="117">
        <v>56.13</v>
      </c>
      <c r="BI29" s="117">
        <v>25.44</v>
      </c>
      <c r="BJ29" s="15"/>
      <c r="BK29" s="65">
        <v>132.71</v>
      </c>
      <c r="BL29" s="65">
        <v>115.33</v>
      </c>
      <c r="BM29" s="65">
        <v>165.83</v>
      </c>
      <c r="BN29" s="65">
        <v>200.88</v>
      </c>
      <c r="BO29" s="58">
        <v>24.22</v>
      </c>
      <c r="BP29" s="65">
        <v>160.5</v>
      </c>
      <c r="BQ29" s="65">
        <v>120.49</v>
      </c>
      <c r="BR29" s="65">
        <v>101.92</v>
      </c>
      <c r="BS29" s="58">
        <v>74.58</v>
      </c>
      <c r="BT29" s="58">
        <v>75.540000000000006</v>
      </c>
      <c r="BU29" s="58">
        <v>14.49</v>
      </c>
      <c r="BV29" s="65">
        <v>105.53</v>
      </c>
      <c r="BW29" s="58">
        <v>30.63</v>
      </c>
      <c r="BX29" s="65">
        <v>123.9</v>
      </c>
      <c r="BY29" s="65">
        <v>58.6</v>
      </c>
      <c r="BZ29" s="65">
        <v>185.33</v>
      </c>
      <c r="CA29" s="63">
        <v>7.5</v>
      </c>
      <c r="CB29" s="58">
        <v>36.340000000000003</v>
      </c>
      <c r="CC29" s="58">
        <v>15.96</v>
      </c>
      <c r="CD29" s="58">
        <v>23.23</v>
      </c>
      <c r="CE29" s="58">
        <v>71.239999999999995</v>
      </c>
      <c r="CF29" s="58">
        <v>34.57</v>
      </c>
      <c r="CG29" s="58">
        <v>44.06</v>
      </c>
      <c r="CH29" s="58">
        <v>63.87</v>
      </c>
      <c r="CI29" s="65">
        <v>741.67</v>
      </c>
      <c r="CJ29" s="65">
        <v>117.9</v>
      </c>
      <c r="CK29" s="58">
        <v>19.04</v>
      </c>
      <c r="CL29" s="58">
        <v>20.67</v>
      </c>
      <c r="CM29" s="65">
        <v>497.26</v>
      </c>
      <c r="CN29" s="65">
        <v>153.30000000000001</v>
      </c>
      <c r="CO29" s="58">
        <v>26.9</v>
      </c>
      <c r="CP29" s="65">
        <v>216.81</v>
      </c>
      <c r="CQ29" s="58">
        <v>88.5</v>
      </c>
      <c r="CR29" s="63">
        <v>6.89</v>
      </c>
      <c r="CS29" s="58">
        <v>29.14</v>
      </c>
      <c r="CT29" s="58">
        <v>26.4</v>
      </c>
      <c r="CU29" s="63">
        <v>7.89</v>
      </c>
      <c r="CV29" s="58">
        <v>48.21</v>
      </c>
      <c r="CW29" s="58">
        <v>38.22</v>
      </c>
      <c r="CX29" s="65">
        <v>178.3</v>
      </c>
      <c r="CY29" s="58">
        <v>19.579999999999998</v>
      </c>
      <c r="CZ29" s="58">
        <v>21.19</v>
      </c>
      <c r="DA29" s="58">
        <v>43.42</v>
      </c>
      <c r="DB29" s="58">
        <v>41.16</v>
      </c>
      <c r="DC29" s="65">
        <v>148.22999999999999</v>
      </c>
    </row>
    <row r="30" spans="1:107" s="8" customFormat="1" x14ac:dyDescent="0.3">
      <c r="A30" s="8" t="s">
        <v>276</v>
      </c>
      <c r="B30" s="63">
        <v>1.0900000000000001</v>
      </c>
      <c r="C30" s="63">
        <v>1.19</v>
      </c>
      <c r="D30" s="63">
        <v>1.6</v>
      </c>
      <c r="E30" s="63">
        <v>0.69</v>
      </c>
      <c r="F30" s="63">
        <v>1.88</v>
      </c>
      <c r="G30" s="63">
        <v>0.94</v>
      </c>
      <c r="H30" s="63">
        <v>2.5499999999999998</v>
      </c>
      <c r="I30" s="63">
        <v>1.21</v>
      </c>
      <c r="J30" s="63">
        <v>0.75</v>
      </c>
      <c r="K30" s="63">
        <v>1.92</v>
      </c>
      <c r="L30" s="63">
        <v>1.41</v>
      </c>
      <c r="M30" s="63">
        <v>1.76</v>
      </c>
      <c r="N30" s="63">
        <v>1.06</v>
      </c>
      <c r="O30" s="63">
        <v>1.71</v>
      </c>
      <c r="P30" s="63">
        <v>1.33</v>
      </c>
      <c r="Q30" s="63">
        <v>1.68</v>
      </c>
      <c r="R30" s="63">
        <v>1.51</v>
      </c>
      <c r="S30" s="63">
        <v>2.12</v>
      </c>
      <c r="T30" s="63">
        <v>1.61</v>
      </c>
      <c r="U30" s="63">
        <v>2.39</v>
      </c>
      <c r="V30" s="63">
        <v>1.88</v>
      </c>
      <c r="W30" s="63">
        <v>1.89</v>
      </c>
      <c r="X30" s="63">
        <v>1.27</v>
      </c>
      <c r="Y30" s="63">
        <v>1.37</v>
      </c>
      <c r="Z30" s="63">
        <v>1.28</v>
      </c>
      <c r="AA30" s="63">
        <v>1.72</v>
      </c>
      <c r="AB30" s="63">
        <v>1.27</v>
      </c>
      <c r="AC30" s="63">
        <v>1.35</v>
      </c>
      <c r="AD30" s="63">
        <v>1.6</v>
      </c>
      <c r="AE30" s="63">
        <v>2.13</v>
      </c>
      <c r="AF30" s="63">
        <v>2.2999999999999998</v>
      </c>
      <c r="AG30" s="63">
        <v>7.91</v>
      </c>
      <c r="AH30" s="63">
        <v>1.49</v>
      </c>
      <c r="AI30" s="63">
        <v>1.29</v>
      </c>
      <c r="AJ30" s="63">
        <v>1.6</v>
      </c>
      <c r="AK30" s="63">
        <v>2.11</v>
      </c>
      <c r="AL30" s="63">
        <v>1.47</v>
      </c>
      <c r="AM30" s="63">
        <v>2.08</v>
      </c>
      <c r="AN30" s="63">
        <v>1.74</v>
      </c>
      <c r="AO30" s="63">
        <v>2.76</v>
      </c>
      <c r="AP30" s="63">
        <v>1.92</v>
      </c>
      <c r="AQ30" s="71"/>
      <c r="AR30" s="95" t="s">
        <v>62</v>
      </c>
      <c r="AS30" s="95">
        <v>1.91</v>
      </c>
      <c r="AT30" s="95">
        <v>1.74</v>
      </c>
      <c r="AU30" s="95">
        <v>0.95</v>
      </c>
      <c r="AV30" s="95">
        <v>3.02</v>
      </c>
      <c r="AW30" s="95">
        <v>2.48</v>
      </c>
      <c r="AX30" s="95">
        <v>3.85</v>
      </c>
      <c r="AY30" s="95">
        <v>0.96</v>
      </c>
      <c r="AZ30" s="95">
        <v>3.2</v>
      </c>
      <c r="BA30" s="95" t="s">
        <v>62</v>
      </c>
      <c r="BB30" s="95">
        <v>1.51</v>
      </c>
      <c r="BC30" s="95">
        <v>4.08</v>
      </c>
      <c r="BD30" s="95">
        <v>2.5099999999999998</v>
      </c>
      <c r="BE30" s="95">
        <v>1.63</v>
      </c>
      <c r="BF30" s="95" t="s">
        <v>666</v>
      </c>
      <c r="BG30" s="95">
        <v>1.04</v>
      </c>
      <c r="BH30" s="95">
        <v>4.7699999999999996</v>
      </c>
      <c r="BI30" s="95">
        <v>1.64</v>
      </c>
      <c r="BJ30" s="71"/>
      <c r="BK30" s="63">
        <v>2.08</v>
      </c>
      <c r="BL30" s="63">
        <v>3.24</v>
      </c>
      <c r="BM30" s="63">
        <v>2.2000000000000002</v>
      </c>
      <c r="BN30" s="63">
        <v>2.99</v>
      </c>
      <c r="BO30" s="63">
        <v>1.54</v>
      </c>
      <c r="BP30" s="63">
        <v>4.12</v>
      </c>
      <c r="BQ30" s="63">
        <v>3.12</v>
      </c>
      <c r="BR30" s="63">
        <v>1.82</v>
      </c>
      <c r="BS30" s="63">
        <v>2.2799999999999998</v>
      </c>
      <c r="BT30" s="63">
        <v>1.84</v>
      </c>
      <c r="BU30" s="63">
        <v>2.74</v>
      </c>
      <c r="BV30" s="63">
        <v>1.66</v>
      </c>
      <c r="BW30" s="63">
        <v>2.8</v>
      </c>
      <c r="BX30" s="63">
        <v>1.61</v>
      </c>
      <c r="BY30" s="63">
        <v>4.0599999999999996</v>
      </c>
      <c r="BZ30" s="63">
        <v>1.55</v>
      </c>
      <c r="CA30" s="63">
        <v>2.23</v>
      </c>
      <c r="CB30" s="63">
        <v>6.44</v>
      </c>
      <c r="CC30" s="63">
        <v>1.8</v>
      </c>
      <c r="CD30" s="63">
        <v>1.94</v>
      </c>
      <c r="CE30" s="63">
        <v>2.42</v>
      </c>
      <c r="CF30" s="63">
        <v>2.12</v>
      </c>
      <c r="CG30" s="63">
        <v>2.41</v>
      </c>
      <c r="CH30" s="63">
        <v>1.9</v>
      </c>
      <c r="CI30" s="63">
        <v>2.16</v>
      </c>
      <c r="CJ30" s="63">
        <v>4.12</v>
      </c>
      <c r="CK30" s="63">
        <v>2.27</v>
      </c>
      <c r="CL30" s="63">
        <v>1.76</v>
      </c>
      <c r="CM30" s="63">
        <v>2.4</v>
      </c>
      <c r="CN30" s="63">
        <v>2.65</v>
      </c>
      <c r="CO30" s="63">
        <v>1.43</v>
      </c>
      <c r="CP30" s="63">
        <v>1.63</v>
      </c>
      <c r="CQ30" s="63">
        <v>1.85</v>
      </c>
      <c r="CR30" s="63">
        <v>2.67</v>
      </c>
      <c r="CS30" s="63">
        <v>3.68</v>
      </c>
      <c r="CT30" s="63">
        <v>1.76</v>
      </c>
      <c r="CU30" s="63">
        <v>1.59</v>
      </c>
      <c r="CV30" s="63">
        <v>1.99</v>
      </c>
      <c r="CW30" s="63">
        <v>1.89</v>
      </c>
      <c r="CX30" s="63">
        <v>2.2599999999999998</v>
      </c>
      <c r="CY30" s="63">
        <v>1.35</v>
      </c>
      <c r="CZ30" s="63">
        <v>2.08</v>
      </c>
      <c r="DA30" s="63">
        <v>2.97</v>
      </c>
      <c r="DB30" s="63">
        <v>2.4</v>
      </c>
      <c r="DC30" s="63">
        <v>1.7</v>
      </c>
    </row>
    <row r="31" spans="1:107" s="8" customFormat="1" x14ac:dyDescent="0.3">
      <c r="A31" s="8" t="s">
        <v>277</v>
      </c>
      <c r="B31" s="63">
        <v>1.284</v>
      </c>
      <c r="C31" s="63">
        <v>1.663</v>
      </c>
      <c r="D31" s="63">
        <v>1.379</v>
      </c>
      <c r="E31" s="63">
        <v>1.411</v>
      </c>
      <c r="F31" s="63">
        <v>1.1890000000000001</v>
      </c>
      <c r="G31" s="63">
        <v>1.127</v>
      </c>
      <c r="H31" s="63">
        <v>2.4220000000000002</v>
      </c>
      <c r="I31" s="63">
        <v>1.7050000000000001</v>
      </c>
      <c r="J31" s="63">
        <v>1.3140000000000001</v>
      </c>
      <c r="K31" s="63">
        <v>1.4319999999999999</v>
      </c>
      <c r="L31" s="63">
        <v>1.379</v>
      </c>
      <c r="M31" s="63">
        <v>1.6220000000000001</v>
      </c>
      <c r="N31" s="63">
        <v>1.5660000000000001</v>
      </c>
      <c r="O31" s="63">
        <v>1.3480000000000001</v>
      </c>
      <c r="P31" s="63">
        <v>1.627</v>
      </c>
      <c r="Q31" s="63">
        <v>1.966</v>
      </c>
      <c r="R31" s="63">
        <v>1.627</v>
      </c>
      <c r="S31" s="63">
        <v>1.5449999999999999</v>
      </c>
      <c r="T31" s="63">
        <v>1.6910000000000001</v>
      </c>
      <c r="U31" s="63">
        <v>2.5299999999999998</v>
      </c>
      <c r="V31" s="63">
        <v>1.431</v>
      </c>
      <c r="W31" s="63">
        <v>1.0109999999999999</v>
      </c>
      <c r="X31" s="63">
        <v>1.3839999999999999</v>
      </c>
      <c r="Y31" s="63">
        <v>1.3520000000000001</v>
      </c>
      <c r="Z31" s="63">
        <v>1.0660000000000001</v>
      </c>
      <c r="AA31" s="63">
        <v>1.6060000000000001</v>
      </c>
      <c r="AB31" s="63">
        <v>1.6180000000000001</v>
      </c>
      <c r="AC31" s="63">
        <v>1.161</v>
      </c>
      <c r="AD31" s="63">
        <v>1.6990000000000001</v>
      </c>
      <c r="AE31" s="63">
        <v>1.778</v>
      </c>
      <c r="AF31" s="63">
        <v>2.63</v>
      </c>
      <c r="AG31" s="63">
        <v>7.99</v>
      </c>
      <c r="AH31" s="63">
        <v>1.635</v>
      </c>
      <c r="AI31" s="63">
        <v>1.5940000000000001</v>
      </c>
      <c r="AJ31" s="63">
        <v>1.4570000000000001</v>
      </c>
      <c r="AK31" s="63">
        <v>2.21</v>
      </c>
      <c r="AL31" s="63">
        <v>1.3740000000000001</v>
      </c>
      <c r="AM31" s="63">
        <v>2.37</v>
      </c>
      <c r="AN31" s="63">
        <v>2.14</v>
      </c>
      <c r="AO31" s="63">
        <v>2.5299999999999998</v>
      </c>
      <c r="AP31" s="63">
        <v>1.7190000000000001</v>
      </c>
      <c r="AQ31" s="71"/>
      <c r="AR31" s="95">
        <v>1.3080000000000001</v>
      </c>
      <c r="AS31" s="95">
        <v>1.829</v>
      </c>
      <c r="AT31" s="95">
        <v>1.1160000000000001</v>
      </c>
      <c r="AU31" s="95">
        <v>1.0589999999999999</v>
      </c>
      <c r="AV31" s="95">
        <v>3.52</v>
      </c>
      <c r="AW31" s="95">
        <v>1.996</v>
      </c>
      <c r="AX31" s="95">
        <v>4.01</v>
      </c>
      <c r="AY31" s="95">
        <v>1.25</v>
      </c>
      <c r="AZ31" s="95">
        <v>1.6279999999999999</v>
      </c>
      <c r="BA31" s="95">
        <v>1.1639999999999999</v>
      </c>
      <c r="BB31" s="95">
        <v>2.1110000000000002</v>
      </c>
      <c r="BC31" s="95">
        <v>4.7300000000000004</v>
      </c>
      <c r="BD31" s="95">
        <v>1.8140000000000001</v>
      </c>
      <c r="BE31" s="95">
        <v>1.927</v>
      </c>
      <c r="BF31" s="95">
        <v>1.6160000000000001</v>
      </c>
      <c r="BG31" s="95">
        <v>1.3149999999999999</v>
      </c>
      <c r="BH31" s="95">
        <v>3.65</v>
      </c>
      <c r="BI31" s="95">
        <v>1.736</v>
      </c>
      <c r="BJ31" s="71"/>
      <c r="BK31" s="63">
        <v>1.6890000000000001</v>
      </c>
      <c r="BL31" s="63">
        <v>2.2000000000000002</v>
      </c>
      <c r="BM31" s="63">
        <v>1.7410000000000001</v>
      </c>
      <c r="BN31" s="63">
        <v>2.94</v>
      </c>
      <c r="BO31" s="63">
        <v>1.417</v>
      </c>
      <c r="BP31" s="63">
        <v>3.99</v>
      </c>
      <c r="BQ31" s="63">
        <v>2.36</v>
      </c>
      <c r="BR31" s="63">
        <v>2.44</v>
      </c>
      <c r="BS31" s="63">
        <v>1.91</v>
      </c>
      <c r="BT31" s="63">
        <v>1.78</v>
      </c>
      <c r="BU31" s="63">
        <v>1.82</v>
      </c>
      <c r="BV31" s="63">
        <v>2.4500000000000002</v>
      </c>
      <c r="BW31" s="63">
        <v>3.32</v>
      </c>
      <c r="BX31" s="63">
        <v>2.08</v>
      </c>
      <c r="BY31" s="63">
        <v>3.74</v>
      </c>
      <c r="BZ31" s="63">
        <v>1.95</v>
      </c>
      <c r="CA31" s="63">
        <v>1.71</v>
      </c>
      <c r="CB31" s="63">
        <v>5.55</v>
      </c>
      <c r="CC31" s="63">
        <v>1.87</v>
      </c>
      <c r="CD31" s="63">
        <v>2.17</v>
      </c>
      <c r="CE31" s="63">
        <v>2.59</v>
      </c>
      <c r="CF31" s="63">
        <v>1.66</v>
      </c>
      <c r="CG31" s="63">
        <v>2.1789999999999998</v>
      </c>
      <c r="CH31" s="63">
        <v>1.91</v>
      </c>
      <c r="CI31" s="63">
        <v>2.0990000000000002</v>
      </c>
      <c r="CJ31" s="63">
        <v>4.68</v>
      </c>
      <c r="CK31" s="63">
        <v>2.41</v>
      </c>
      <c r="CL31" s="63">
        <v>1.79</v>
      </c>
      <c r="CM31" s="63">
        <v>2.42</v>
      </c>
      <c r="CN31" s="63">
        <v>2.4500000000000002</v>
      </c>
      <c r="CO31" s="63">
        <v>1.377</v>
      </c>
      <c r="CP31" s="63">
        <v>2.15</v>
      </c>
      <c r="CQ31" s="63">
        <v>1.913</v>
      </c>
      <c r="CR31" s="63">
        <v>2.76</v>
      </c>
      <c r="CS31" s="63">
        <v>3.91</v>
      </c>
      <c r="CT31" s="63">
        <v>2.12</v>
      </c>
      <c r="CU31" s="63">
        <v>1.526</v>
      </c>
      <c r="CV31" s="63">
        <v>1.661</v>
      </c>
      <c r="CW31" s="63">
        <v>1.514</v>
      </c>
      <c r="CX31" s="63">
        <v>2.17</v>
      </c>
      <c r="CY31" s="63">
        <v>1.4690000000000001</v>
      </c>
      <c r="CZ31" s="63">
        <v>1.96</v>
      </c>
      <c r="DA31" s="63">
        <v>2.5299999999999998</v>
      </c>
      <c r="DB31" s="63">
        <v>1.9</v>
      </c>
      <c r="DC31" s="63">
        <v>1.6319999999999999</v>
      </c>
    </row>
    <row r="32" spans="1:107" s="8" customFormat="1" x14ac:dyDescent="0.3">
      <c r="A32" s="8" t="s">
        <v>278</v>
      </c>
      <c r="B32" s="63">
        <v>0.77600000000000002</v>
      </c>
      <c r="C32" s="63">
        <v>0.98499999999999999</v>
      </c>
      <c r="D32" s="63">
        <v>4.53</v>
      </c>
      <c r="E32" s="63">
        <v>0.14960000000000001</v>
      </c>
      <c r="F32" s="63">
        <v>1.5169999999999999</v>
      </c>
      <c r="G32" s="63">
        <v>0.875</v>
      </c>
      <c r="H32" s="63">
        <v>2.1909999999999998</v>
      </c>
      <c r="I32" s="63">
        <v>0.54900000000000004</v>
      </c>
      <c r="J32" s="63">
        <v>1.6459999999999999</v>
      </c>
      <c r="K32" s="63">
        <v>0.33700000000000002</v>
      </c>
      <c r="L32" s="63">
        <v>0.84199999999999997</v>
      </c>
      <c r="M32" s="63">
        <v>0.93400000000000005</v>
      </c>
      <c r="N32" s="63">
        <v>11.98</v>
      </c>
      <c r="O32" s="63">
        <v>0.45</v>
      </c>
      <c r="P32" s="63">
        <v>2.4900000000000002</v>
      </c>
      <c r="Q32" s="63">
        <v>0.189</v>
      </c>
      <c r="R32" s="63">
        <v>10.43</v>
      </c>
      <c r="S32" s="63">
        <v>0.247</v>
      </c>
      <c r="T32" s="63">
        <v>9.0500000000000007</v>
      </c>
      <c r="U32" s="63">
        <v>1.3779999999999999</v>
      </c>
      <c r="V32" s="63">
        <v>0.74399999999999999</v>
      </c>
      <c r="W32" s="63">
        <v>0.27200000000000002</v>
      </c>
      <c r="X32" s="63">
        <v>4.8</v>
      </c>
      <c r="Y32" s="63">
        <v>0.70399999999999996</v>
      </c>
      <c r="Z32" s="63">
        <v>0.30499999999999999</v>
      </c>
      <c r="AA32" s="63">
        <v>0.28000000000000003</v>
      </c>
      <c r="AB32" s="63">
        <v>0.82399999999999995</v>
      </c>
      <c r="AC32" s="63">
        <v>1.365</v>
      </c>
      <c r="AD32" s="63">
        <v>0.8</v>
      </c>
      <c r="AE32" s="63">
        <v>1.3089999999999999</v>
      </c>
      <c r="AF32" s="63">
        <v>0.22</v>
      </c>
      <c r="AG32" s="63">
        <v>0.40300000000000002</v>
      </c>
      <c r="AH32" s="63">
        <v>2.0640000000000001</v>
      </c>
      <c r="AI32" s="63">
        <v>6.96</v>
      </c>
      <c r="AJ32" s="63">
        <v>4.78</v>
      </c>
      <c r="AK32" s="63">
        <v>7.85</v>
      </c>
      <c r="AL32" s="63">
        <v>0.36</v>
      </c>
      <c r="AM32" s="63">
        <v>0.33600000000000002</v>
      </c>
      <c r="AN32" s="63">
        <v>2.44</v>
      </c>
      <c r="AO32" s="63">
        <v>0.40899999999999997</v>
      </c>
      <c r="AP32" s="63">
        <v>0.38</v>
      </c>
      <c r="AQ32" s="72"/>
      <c r="AR32" s="95">
        <v>0.40799999999999997</v>
      </c>
      <c r="AS32" s="95">
        <v>0.25800000000000001</v>
      </c>
      <c r="AT32" s="95">
        <v>4.4200000000000003E-2</v>
      </c>
      <c r="AU32" s="95">
        <v>0.442</v>
      </c>
      <c r="AV32" s="95">
        <v>0.1406</v>
      </c>
      <c r="AW32" s="95">
        <v>0.20300000000000001</v>
      </c>
      <c r="AX32" s="95">
        <v>0.12180000000000001</v>
      </c>
      <c r="AY32" s="95">
        <v>0.16</v>
      </c>
      <c r="AZ32" s="95">
        <v>0.746</v>
      </c>
      <c r="BA32" s="95">
        <v>7.8E-2</v>
      </c>
      <c r="BB32" s="95">
        <v>0.10920000000000001</v>
      </c>
      <c r="BC32" s="95">
        <v>0.21199999999999999</v>
      </c>
      <c r="BD32" s="95">
        <v>0.27500000000000002</v>
      </c>
      <c r="BE32" s="95">
        <v>0.17630000000000001</v>
      </c>
      <c r="BF32" s="95">
        <v>7.4499999999999997E-2</v>
      </c>
      <c r="BG32" s="95">
        <v>6.4100000000000004E-2</v>
      </c>
      <c r="BH32" s="95">
        <v>0.30099999999999999</v>
      </c>
      <c r="BI32" s="95">
        <v>0.76900000000000002</v>
      </c>
      <c r="BJ32" s="71"/>
      <c r="BK32" s="63">
        <v>1.454</v>
      </c>
      <c r="BL32" s="63">
        <v>1.1339999999999999</v>
      </c>
      <c r="BM32" s="63">
        <v>1.544</v>
      </c>
      <c r="BN32" s="63">
        <v>3.69</v>
      </c>
      <c r="BO32" s="63">
        <v>0.215</v>
      </c>
      <c r="BP32" s="63">
        <v>8.1</v>
      </c>
      <c r="BQ32" s="63">
        <v>2.2599999999999998</v>
      </c>
      <c r="BR32" s="63">
        <v>1.39</v>
      </c>
      <c r="BS32" s="63">
        <v>1.393</v>
      </c>
      <c r="BT32" s="63">
        <v>1.05</v>
      </c>
      <c r="BU32" s="63">
        <v>0.64300000000000002</v>
      </c>
      <c r="BV32" s="63">
        <v>1.776</v>
      </c>
      <c r="BW32" s="63">
        <v>0.70499999999999996</v>
      </c>
      <c r="BX32" s="63">
        <v>11.85</v>
      </c>
      <c r="BY32" s="63">
        <v>1.49</v>
      </c>
      <c r="BZ32" s="63">
        <v>3.63</v>
      </c>
      <c r="CA32" s="63">
        <v>0.19</v>
      </c>
      <c r="CB32" s="63">
        <v>1.4390000000000001</v>
      </c>
      <c r="CC32" s="63">
        <v>0.34799999999999998</v>
      </c>
      <c r="CD32" s="63">
        <v>0.60399999999999998</v>
      </c>
      <c r="CE32" s="63">
        <v>0.98899999999999999</v>
      </c>
      <c r="CF32" s="63">
        <v>0.626</v>
      </c>
      <c r="CG32" s="63">
        <v>1.929</v>
      </c>
      <c r="CH32" s="63">
        <v>2.2650000000000001</v>
      </c>
      <c r="CI32" s="63">
        <v>2.331</v>
      </c>
      <c r="CJ32" s="63">
        <v>3.29</v>
      </c>
      <c r="CK32" s="63">
        <v>0.58799999999999997</v>
      </c>
      <c r="CL32" s="63">
        <v>0.35699999999999998</v>
      </c>
      <c r="CM32" s="63">
        <v>3.49</v>
      </c>
      <c r="CN32" s="63">
        <v>1.012</v>
      </c>
      <c r="CO32" s="63">
        <v>0.54100000000000004</v>
      </c>
      <c r="CP32" s="63">
        <v>3.58</v>
      </c>
      <c r="CQ32" s="63">
        <v>1.5920000000000001</v>
      </c>
      <c r="CR32" s="63">
        <v>0.249</v>
      </c>
      <c r="CS32" s="63">
        <v>0.56799999999999995</v>
      </c>
      <c r="CT32" s="63">
        <v>0.29699999999999999</v>
      </c>
      <c r="CU32" s="63">
        <v>0.16200000000000001</v>
      </c>
      <c r="CV32" s="63">
        <v>0.48199999999999998</v>
      </c>
      <c r="CW32" s="63">
        <v>0.86699999999999999</v>
      </c>
      <c r="CX32" s="63">
        <v>1.93</v>
      </c>
      <c r="CY32" s="63">
        <v>0.27700000000000002</v>
      </c>
      <c r="CZ32" s="63">
        <v>9.8000000000000004E-2</v>
      </c>
      <c r="DA32" s="63">
        <v>2.34</v>
      </c>
      <c r="DB32" s="63">
        <v>0.88700000000000001</v>
      </c>
      <c r="DC32" s="63">
        <v>0.50800000000000001</v>
      </c>
    </row>
    <row r="33" spans="1:107" s="8" customFormat="1" x14ac:dyDescent="0.3">
      <c r="A33" s="70" t="s">
        <v>287</v>
      </c>
      <c r="B33" s="95">
        <v>0.24951768488745982</v>
      </c>
      <c r="C33" s="95">
        <v>0.2010204081632653</v>
      </c>
      <c r="D33" s="95">
        <v>0.15889161697649948</v>
      </c>
      <c r="E33" s="95">
        <v>8.0257510729613735E-2</v>
      </c>
      <c r="F33" s="95">
        <v>0.19650259067357512</v>
      </c>
      <c r="G33" s="95">
        <v>0.20396270396270397</v>
      </c>
      <c r="H33" s="95">
        <v>0.20174953959484346</v>
      </c>
      <c r="I33" s="95">
        <v>0.20716981132075474</v>
      </c>
      <c r="J33" s="95">
        <v>0.25598755832037323</v>
      </c>
      <c r="K33" s="95">
        <v>0.10564263322884013</v>
      </c>
      <c r="L33" s="95">
        <v>0.12220609579100146</v>
      </c>
      <c r="M33" s="95">
        <v>0.20527472527472529</v>
      </c>
      <c r="N33" s="95">
        <v>0.22375793799028765</v>
      </c>
      <c r="O33" s="95">
        <v>0.12295081967213115</v>
      </c>
      <c r="P33" s="95">
        <v>0.3036585365853659</v>
      </c>
      <c r="Q33" s="95">
        <v>9.4500000000000001E-2</v>
      </c>
      <c r="R33" s="95">
        <v>0.22116200169635286</v>
      </c>
      <c r="S33" s="95">
        <v>7.891373801916933E-2</v>
      </c>
      <c r="T33" s="95">
        <v>0.17846578584105699</v>
      </c>
      <c r="U33" s="95">
        <v>0.29256900212314224</v>
      </c>
      <c r="V33" s="95">
        <v>0.11716535433070867</v>
      </c>
      <c r="W33" s="95">
        <v>0.11623931623931626</v>
      </c>
      <c r="X33" s="95">
        <v>0.11502516175413371</v>
      </c>
      <c r="Y33" s="95">
        <v>0.11465798045602606</v>
      </c>
      <c r="Z33" s="95">
        <v>0.11685823754789272</v>
      </c>
      <c r="AA33" s="95">
        <v>9.6885813148788927E-2</v>
      </c>
      <c r="AB33" s="95">
        <v>0.14206896551724138</v>
      </c>
      <c r="AC33" s="95">
        <v>0.16465621230398073</v>
      </c>
      <c r="AD33" s="95">
        <v>0.17467248908296945</v>
      </c>
      <c r="AE33" s="95">
        <v>0.20107526881720431</v>
      </c>
      <c r="AF33" s="95">
        <v>0.14322916666666666</v>
      </c>
      <c r="AG33" s="95">
        <v>0.16315789473684211</v>
      </c>
      <c r="AH33" s="95">
        <v>0.12796032238065716</v>
      </c>
      <c r="AI33" s="95">
        <v>0.1254054054054054</v>
      </c>
      <c r="AJ33" s="95">
        <v>0.14021707245526546</v>
      </c>
      <c r="AK33" s="95">
        <v>0.10586648685097773</v>
      </c>
      <c r="AL33" s="95">
        <v>0.11920529801324503</v>
      </c>
      <c r="AM33" s="95">
        <v>9.3854748603351953E-2</v>
      </c>
      <c r="AN33" s="95">
        <v>0.16678058783321939</v>
      </c>
      <c r="AO33" s="95">
        <v>0.13151125401929259</v>
      </c>
      <c r="AP33" s="95">
        <v>0.12101910828025478</v>
      </c>
      <c r="AQ33" s="20"/>
      <c r="AR33" s="95">
        <v>5.0495049504950491E-2</v>
      </c>
      <c r="AS33" s="95">
        <v>4.9330783938814529E-2</v>
      </c>
      <c r="AT33" s="95">
        <v>1.6934865900383143E-2</v>
      </c>
      <c r="AU33" s="95">
        <v>7.1521035598705512E-2</v>
      </c>
      <c r="AV33" s="95">
        <v>2.4034188034188036E-2</v>
      </c>
      <c r="AW33" s="95">
        <v>4.6666666666666676E-2</v>
      </c>
      <c r="AX33" s="95">
        <v>2.8000000000000004E-2</v>
      </c>
      <c r="AY33" s="95">
        <v>5.4237288135593219E-2</v>
      </c>
      <c r="AZ33" s="95">
        <v>2.8869969040247679E-2</v>
      </c>
      <c r="BA33" s="95">
        <v>4.9429657794676805E-2</v>
      </c>
      <c r="BB33" s="95">
        <v>1.2297297297297297E-2</v>
      </c>
      <c r="BC33" s="95">
        <v>6.0744985673352431E-2</v>
      </c>
      <c r="BD33" s="95">
        <v>7.1243523316062179E-2</v>
      </c>
      <c r="BE33" s="95">
        <v>4.2687651331719131E-2</v>
      </c>
      <c r="BF33" s="95">
        <v>1.1426380368098159E-2</v>
      </c>
      <c r="BG33" s="95">
        <v>2.7381460914139257E-2</v>
      </c>
      <c r="BH33" s="95">
        <v>8.0697050938337803E-2</v>
      </c>
      <c r="BI33" s="95">
        <v>0.18665048543689319</v>
      </c>
      <c r="BJ33" s="72"/>
      <c r="BK33" s="95">
        <v>4.0946212334553651E-2</v>
      </c>
      <c r="BL33" s="95">
        <v>2.7090301003344478E-2</v>
      </c>
      <c r="BM33" s="95">
        <v>5.0540098199672666E-2</v>
      </c>
      <c r="BN33" s="95">
        <v>3.4399179640160343E-2</v>
      </c>
      <c r="BO33" s="95">
        <v>5.4292929292929296E-2</v>
      </c>
      <c r="BP33" s="95">
        <v>0.272452068617558</v>
      </c>
      <c r="BQ33" s="95">
        <v>8.8006230529595011E-2</v>
      </c>
      <c r="BR33" s="95">
        <v>8.4652862362971967E-2</v>
      </c>
      <c r="BS33" s="95">
        <v>6.182867288060364E-2</v>
      </c>
      <c r="BT33" s="95">
        <v>7.6586433260393869E-2</v>
      </c>
      <c r="BU33" s="95">
        <v>0.10954003407155026</v>
      </c>
      <c r="BV33" s="95">
        <v>7.4653215636822201E-2</v>
      </c>
      <c r="BW33" s="95">
        <v>0.18951612903225803</v>
      </c>
      <c r="BX33" s="95">
        <v>0.31684491978609625</v>
      </c>
      <c r="BY33" s="95">
        <v>9.2950717404865865E-2</v>
      </c>
      <c r="BZ33" s="95">
        <v>8.0577136514983355E-2</v>
      </c>
      <c r="CA33" s="95">
        <v>9.9476439790575924E-2</v>
      </c>
      <c r="CB33" s="95">
        <v>0.13486410496719775</v>
      </c>
      <c r="CC33" s="95">
        <v>0.2059171597633136</v>
      </c>
      <c r="CD33" s="95">
        <v>0.16149732620320853</v>
      </c>
      <c r="CE33" s="95">
        <v>7.5496183206106876E-2</v>
      </c>
      <c r="CF33" s="95">
        <v>0.16387434554973823</v>
      </c>
      <c r="CG33" s="95">
        <v>0.17648673376029278</v>
      </c>
      <c r="CH33" s="95">
        <v>8.0892857142857141E-2</v>
      </c>
      <c r="CI33" s="95">
        <v>1.8530884808013355E-2</v>
      </c>
      <c r="CJ33" s="95">
        <v>9.9335748792270542E-2</v>
      </c>
      <c r="CK33" s="95">
        <v>0.12727272727272726</v>
      </c>
      <c r="CL33" s="95">
        <v>7.9687499999999994E-2</v>
      </c>
      <c r="CM33" s="95">
        <v>3.6038826931020243E-2</v>
      </c>
      <c r="CN33" s="95">
        <v>5.3573319216516674E-2</v>
      </c>
      <c r="CO33" s="95">
        <v>0.21299212598425199</v>
      </c>
      <c r="CP33" s="95">
        <v>6.8556108770585988E-2</v>
      </c>
      <c r="CQ33" s="95">
        <v>4.2430703624733473E-2</v>
      </c>
      <c r="CR33" s="95">
        <v>0.15562499999999999</v>
      </c>
      <c r="CS33" s="95">
        <v>0.12850678733031673</v>
      </c>
      <c r="CT33" s="95">
        <v>5.0856164383561643E-2</v>
      </c>
      <c r="CU33" s="95">
        <v>0.11005434782608696</v>
      </c>
      <c r="CV33" s="95">
        <v>6.3672391017173049E-2</v>
      </c>
      <c r="CW33" s="95">
        <v>9.8299319727891146E-2</v>
      </c>
      <c r="CX33" s="95">
        <v>3.6796949475691128E-2</v>
      </c>
      <c r="CY33" s="95">
        <v>0.22892561983471077</v>
      </c>
      <c r="CZ33" s="95">
        <v>0.15654952076677317</v>
      </c>
      <c r="DA33" s="95">
        <v>2.4410598789901938E-2</v>
      </c>
      <c r="DB33" s="95">
        <v>0.10830280830280831</v>
      </c>
      <c r="DC33" s="95">
        <v>0.73304473304473305</v>
      </c>
    </row>
    <row r="34" spans="1:107" s="8" customFormat="1" x14ac:dyDescent="0.3">
      <c r="A34" s="70" t="s">
        <v>657</v>
      </c>
      <c r="B34" s="95">
        <v>0.470873786407767</v>
      </c>
      <c r="C34" s="95">
        <v>0.43050699300699302</v>
      </c>
      <c r="D34" s="95">
        <v>0.85310734463276849</v>
      </c>
      <c r="E34" s="95">
        <v>9.0721649484536093E-2</v>
      </c>
      <c r="F34" s="95">
        <v>0.65899218071242394</v>
      </c>
      <c r="G34" s="95">
        <v>0.52176505664877759</v>
      </c>
      <c r="H34" s="95">
        <v>0.57057291666666665</v>
      </c>
      <c r="I34" s="95">
        <v>0.26155312053358742</v>
      </c>
      <c r="J34" s="95">
        <v>0.77168307548054382</v>
      </c>
      <c r="K34" s="95">
        <v>0.17398038203407332</v>
      </c>
      <c r="L34" s="95">
        <v>0.34508196721311474</v>
      </c>
      <c r="M34" s="95">
        <v>0.42706904435299503</v>
      </c>
      <c r="N34" s="95">
        <v>1.3660205245153936</v>
      </c>
      <c r="O34" s="95">
        <v>0.25438100621820242</v>
      </c>
      <c r="P34" s="95">
        <v>0.91881918819188202</v>
      </c>
      <c r="Q34" s="95">
        <v>8.873239436619719E-2</v>
      </c>
      <c r="R34" s="95">
        <v>1.29726368159204</v>
      </c>
      <c r="S34" s="95">
        <v>0.12227722772277227</v>
      </c>
      <c r="T34" s="95">
        <v>1.0684769775678866</v>
      </c>
      <c r="U34" s="95">
        <v>0.44451612903225801</v>
      </c>
      <c r="V34" s="95">
        <v>0.32347826086956522</v>
      </c>
      <c r="W34" s="95">
        <v>0.19681620839363245</v>
      </c>
      <c r="X34" s="95">
        <v>0.70278184480234263</v>
      </c>
      <c r="Y34" s="95">
        <v>0.30904302019315188</v>
      </c>
      <c r="Z34" s="95">
        <v>0.20524899057873486</v>
      </c>
      <c r="AA34" s="95">
        <v>0.13685239491691106</v>
      </c>
      <c r="AB34" s="95">
        <v>0.33632653061224488</v>
      </c>
      <c r="AC34" s="95">
        <v>0.58836206896551724</v>
      </c>
      <c r="AD34" s="95">
        <v>0.34042553191489361</v>
      </c>
      <c r="AE34" s="95">
        <v>0.46583629893238432</v>
      </c>
      <c r="AF34" s="95">
        <v>7.9422382671480149E-2</v>
      </c>
      <c r="AG34" s="95">
        <v>4.8321342925659476E-2</v>
      </c>
      <c r="AH34" s="95">
        <v>0.54315789473684217</v>
      </c>
      <c r="AI34" s="95">
        <v>0.78733031674208143</v>
      </c>
      <c r="AJ34" s="95">
        <v>0.80607082630691407</v>
      </c>
      <c r="AK34" s="95">
        <v>0.6315366049879324</v>
      </c>
      <c r="AL34" s="95">
        <v>0.20833333333333331</v>
      </c>
      <c r="AM34" s="95">
        <v>0.1154639175257732</v>
      </c>
      <c r="AN34" s="95">
        <v>0.57957244655581952</v>
      </c>
      <c r="AO34" s="95">
        <v>0.13366013071895425</v>
      </c>
      <c r="AP34" s="95">
        <v>0.17757009345794392</v>
      </c>
      <c r="AQ34" s="20"/>
      <c r="AR34" s="95">
        <v>0.17435897435897435</v>
      </c>
      <c r="AS34" s="95">
        <v>0.10403225806451613</v>
      </c>
      <c r="AT34" s="95">
        <v>2.8497743391360415E-2</v>
      </c>
      <c r="AU34" s="95">
        <v>0.22562531904032668</v>
      </c>
      <c r="AV34" s="95">
        <v>3.5062344139650876E-2</v>
      </c>
      <c r="AW34" s="95">
        <v>8.3196721311475416E-2</v>
      </c>
      <c r="AX34" s="95">
        <v>2.6652078774617068E-2</v>
      </c>
      <c r="AY34" s="95">
        <v>9.8039215686274522E-2</v>
      </c>
      <c r="AZ34" s="95">
        <v>0.15574112734864301</v>
      </c>
      <c r="BA34" s="95">
        <v>5.1861702127659573E-2</v>
      </c>
      <c r="BB34" s="95">
        <v>3.2891566265060242E-2</v>
      </c>
      <c r="BC34" s="95">
        <v>4.0690978886756241E-2</v>
      </c>
      <c r="BD34" s="95">
        <v>0.12082601054481548</v>
      </c>
      <c r="BE34" s="95">
        <v>7.3153526970954355E-2</v>
      </c>
      <c r="BF34" s="95">
        <v>3.1302521008403361E-2</v>
      </c>
      <c r="BG34" s="95">
        <v>3.8707729468599038E-2</v>
      </c>
      <c r="BH34" s="95">
        <v>7.4137931034482768E-2</v>
      </c>
      <c r="BI34" s="95">
        <v>0.35651367640241077</v>
      </c>
      <c r="BJ34" s="72"/>
      <c r="BK34" s="95">
        <v>0.2150887573964497</v>
      </c>
      <c r="BL34" s="95">
        <v>0.14192740926157696</v>
      </c>
      <c r="BM34" s="95">
        <v>0.24585987261146497</v>
      </c>
      <c r="BN34" s="95">
        <v>0.19309262166405025</v>
      </c>
      <c r="BO34" s="95">
        <v>0.10913705583756345</v>
      </c>
      <c r="BP34" s="95">
        <v>0.97355769230769218</v>
      </c>
      <c r="BQ34" s="95">
        <v>0.39032815198618304</v>
      </c>
      <c r="BR34" s="95">
        <v>0.27799999999999997</v>
      </c>
      <c r="BS34" s="95">
        <v>0.27475345167652859</v>
      </c>
      <c r="BT34" s="95">
        <v>0.27559055118110237</v>
      </c>
      <c r="BU34" s="95">
        <v>0.24826254826254829</v>
      </c>
      <c r="BV34" s="95">
        <v>0.30050761421319799</v>
      </c>
      <c r="BW34" s="95">
        <v>0.17803030303030301</v>
      </c>
      <c r="BX34" s="95">
        <v>1.6390041493775933</v>
      </c>
      <c r="BY34" s="95">
        <v>0.23136645962732919</v>
      </c>
      <c r="BZ34" s="95">
        <v>0.42456140350877186</v>
      </c>
      <c r="CA34" s="95">
        <v>9.9476439790575924E-2</v>
      </c>
      <c r="CB34" s="95">
        <v>0.19766483516483516</v>
      </c>
      <c r="CC34" s="95">
        <v>0.15963302752293576</v>
      </c>
      <c r="CD34" s="95">
        <v>0.22878787878787876</v>
      </c>
      <c r="CE34" s="95">
        <v>0.20647181628392483</v>
      </c>
      <c r="CF34" s="95">
        <v>0.27217391304347827</v>
      </c>
      <c r="CG34" s="95">
        <v>0.531404958677686</v>
      </c>
      <c r="CH34" s="95">
        <v>0.37438016528925622</v>
      </c>
      <c r="CI34" s="95">
        <v>0.11036931818181818</v>
      </c>
      <c r="CJ34" s="95">
        <v>0.33778234086242298</v>
      </c>
      <c r="CK34" s="95">
        <v>0.18906752411575561</v>
      </c>
      <c r="CL34" s="95">
        <v>0.14223107569721116</v>
      </c>
      <c r="CM34" s="95">
        <v>0.19728660260033917</v>
      </c>
      <c r="CN34" s="95">
        <v>0.18534798534798536</v>
      </c>
      <c r="CO34" s="95">
        <v>0.30808656036446469</v>
      </c>
      <c r="CP34" s="95">
        <v>0.36198179979777551</v>
      </c>
      <c r="CQ34" s="95">
        <v>0.20025157232704402</v>
      </c>
      <c r="CR34" s="95">
        <v>8.3000000000000004E-2</v>
      </c>
      <c r="CS34" s="95">
        <v>0.12428884026258204</v>
      </c>
      <c r="CT34" s="95">
        <v>9.933110367892975E-2</v>
      </c>
      <c r="CU34" s="95">
        <v>9.0502793296089387E-2</v>
      </c>
      <c r="CV34" s="95">
        <v>0.16853146853146853</v>
      </c>
      <c r="CW34" s="95">
        <v>0.30104166666666665</v>
      </c>
      <c r="CX34" s="95">
        <v>0.19242273180458624</v>
      </c>
      <c r="CY34" s="95">
        <v>0.16576900059844404</v>
      </c>
      <c r="CZ34" s="95">
        <v>4.7804878048780496E-2</v>
      </c>
      <c r="DA34" s="95">
        <v>0.14570361145703611</v>
      </c>
      <c r="DB34" s="95">
        <v>0.28429487179487178</v>
      </c>
      <c r="DC34" s="95">
        <v>0.28863636363636364</v>
      </c>
    </row>
    <row r="35" spans="1:107" s="8" customFormat="1" x14ac:dyDescent="0.3">
      <c r="A35" s="70" t="s">
        <v>283</v>
      </c>
      <c r="B35" s="95">
        <v>5.1214511708458099</v>
      </c>
      <c r="C35" s="95">
        <v>1.9865393535933138</v>
      </c>
      <c r="D35" s="95">
        <v>2.3046700727810574</v>
      </c>
      <c r="E35" s="95">
        <v>2.9480173463575294</v>
      </c>
      <c r="F35" s="95">
        <v>3.0222929550816602</v>
      </c>
      <c r="G35" s="95">
        <v>3.2863159320647686</v>
      </c>
      <c r="H35" s="95">
        <v>1.2411134135548285</v>
      </c>
      <c r="I35" s="95">
        <v>4.5769605193024541</v>
      </c>
      <c r="J35" s="95">
        <v>2.1092000860335665</v>
      </c>
      <c r="K35" s="95">
        <v>4.9718016649736549</v>
      </c>
      <c r="L35" s="95">
        <v>1.3915197636193744</v>
      </c>
      <c r="M35" s="95">
        <v>5.9411755198561558</v>
      </c>
      <c r="N35" s="95">
        <v>1.4215409269811621</v>
      </c>
      <c r="O35" s="95">
        <v>3.0567825611526511</v>
      </c>
      <c r="P35" s="95">
        <v>2.6547504868130369</v>
      </c>
      <c r="Q35" s="95">
        <v>1.9265914245337417</v>
      </c>
      <c r="R35" s="95">
        <v>1.4429772102511234</v>
      </c>
      <c r="S35" s="95">
        <v>2.2451318017905249</v>
      </c>
      <c r="T35" s="95">
        <v>1.3725133012364781</v>
      </c>
      <c r="U35" s="95">
        <v>4.6012576761155488</v>
      </c>
      <c r="V35" s="95">
        <v>2.6721306548597927</v>
      </c>
      <c r="W35" s="95">
        <v>4.3048560594969674</v>
      </c>
      <c r="X35" s="95">
        <v>1.1893401552510219</v>
      </c>
      <c r="Y35" s="95">
        <v>2.692293277345382</v>
      </c>
      <c r="Z35" s="95">
        <v>6.8903208223940586</v>
      </c>
      <c r="AA35" s="95">
        <v>1.1694247455234148</v>
      </c>
      <c r="AB35" s="95">
        <v>3.5764199505469785</v>
      </c>
      <c r="AC35" s="95">
        <v>2.3339888446214379</v>
      </c>
      <c r="AD35" s="95">
        <v>4.957019429464963</v>
      </c>
      <c r="AE35" s="95">
        <v>2.8674530078243907</v>
      </c>
      <c r="AF35" s="95">
        <v>2.3880832415857514</v>
      </c>
      <c r="AG35" s="95">
        <v>4.7967813459243427</v>
      </c>
      <c r="AH35" s="95">
        <v>1.4066823632158996</v>
      </c>
      <c r="AI35" s="95">
        <v>1.3452428073649449</v>
      </c>
      <c r="AJ35" s="95">
        <v>1.4034896351062183</v>
      </c>
      <c r="AK35" s="95">
        <v>0.91880897002508555</v>
      </c>
      <c r="AL35" s="95">
        <v>4.5383996501243065</v>
      </c>
      <c r="AM35" s="95">
        <v>1.8285314667893571</v>
      </c>
      <c r="AN35" s="95">
        <v>2.7587690482493286</v>
      </c>
      <c r="AO35" s="95">
        <v>1.6971200771045096</v>
      </c>
      <c r="AP35" s="95">
        <v>2.7533915973245047</v>
      </c>
      <c r="AQ35" s="20"/>
      <c r="AR35" s="95">
        <v>3.3263155694870559</v>
      </c>
      <c r="AS35" s="95">
        <v>2.2271315264935767</v>
      </c>
      <c r="AT35" s="95">
        <v>2.2843254624081575</v>
      </c>
      <c r="AU35" s="95">
        <v>2.971839357620905</v>
      </c>
      <c r="AV35" s="95">
        <v>2.1184954795153947</v>
      </c>
      <c r="AW35" s="95">
        <v>1.4793568081611841</v>
      </c>
      <c r="AX35" s="95">
        <v>4.6654455732494302</v>
      </c>
      <c r="AY35" s="95">
        <v>3.0419770764445619</v>
      </c>
      <c r="AZ35" s="95">
        <v>2.4029027770788698</v>
      </c>
      <c r="BA35" s="95">
        <v>2.5099602940295971</v>
      </c>
      <c r="BB35" s="95">
        <v>3.7796524634694868</v>
      </c>
      <c r="BC35" s="95">
        <v>2.0063501693035999</v>
      </c>
      <c r="BD35" s="95">
        <v>2.2755134820571419</v>
      </c>
      <c r="BE35" s="95">
        <v>2.5188322672915002</v>
      </c>
      <c r="BF35" s="95">
        <v>2.6099385143046541</v>
      </c>
      <c r="BG35" s="95">
        <v>2.2369707220741502</v>
      </c>
      <c r="BH35" s="95">
        <v>3.1203964956317796</v>
      </c>
      <c r="BI35" s="95">
        <v>6.4964872189889729</v>
      </c>
      <c r="BJ35" s="72"/>
      <c r="BK35" s="95">
        <v>5.5567566395106285</v>
      </c>
      <c r="BL35" s="95">
        <v>8.627711996009209</v>
      </c>
      <c r="BM35" s="95">
        <v>3.8149282019074837</v>
      </c>
      <c r="BN35" s="95">
        <v>6.1505211014375067</v>
      </c>
      <c r="BO35" s="95">
        <v>2.523630426510779</v>
      </c>
      <c r="BP35" s="95">
        <v>2.5622255108741463</v>
      </c>
      <c r="BQ35" s="95">
        <v>4.2423431196309949</v>
      </c>
      <c r="BR35" s="95">
        <v>6.9349403612498364</v>
      </c>
      <c r="BS35" s="95">
        <v>4.0116122420591092</v>
      </c>
      <c r="BT35" s="95">
        <v>1.0860656448356103</v>
      </c>
      <c r="BU35" s="95">
        <v>7.9280849919855472</v>
      </c>
      <c r="BV35" s="95">
        <v>4.1491780116973107</v>
      </c>
      <c r="BW35" s="95">
        <v>2.8819927892527009</v>
      </c>
      <c r="BX35" s="95">
        <v>4.2698344186455071</v>
      </c>
      <c r="BY35" s="95">
        <v>7.2523773267144467</v>
      </c>
      <c r="BZ35" s="95">
        <v>1.749083565580307</v>
      </c>
      <c r="CA35" s="95">
        <v>5.3692002366382905</v>
      </c>
      <c r="CB35" s="95">
        <v>4.161548645127759</v>
      </c>
      <c r="CC35" s="95">
        <v>2.5786145714485351</v>
      </c>
      <c r="CD35" s="95">
        <v>4.1481982079428059</v>
      </c>
      <c r="CE35" s="95">
        <v>9.5030827942090763</v>
      </c>
      <c r="CF35" s="95">
        <v>2.7748198929912089</v>
      </c>
      <c r="CG35" s="95">
        <v>4.6486922435931399</v>
      </c>
      <c r="CH35" s="95">
        <v>8.5982055882111723</v>
      </c>
      <c r="CI35" s="95">
        <v>1.3109185217407915</v>
      </c>
      <c r="CJ35" s="95">
        <v>6.2342454975629265</v>
      </c>
      <c r="CK35" s="95">
        <v>8.7125385599693228</v>
      </c>
      <c r="CL35" s="95">
        <v>6.609952525080093</v>
      </c>
      <c r="CM35" s="95">
        <v>2.0645413052961192</v>
      </c>
      <c r="CN35" s="95">
        <v>4.0986193759278162</v>
      </c>
      <c r="CO35" s="95">
        <v>3.1057129041214946</v>
      </c>
      <c r="CP35" s="95">
        <v>5.3735158861535801</v>
      </c>
      <c r="CQ35" s="95">
        <v>1.4301177999278347</v>
      </c>
      <c r="CR35" s="95">
        <v>6.6552232672516576</v>
      </c>
      <c r="CS35" s="95">
        <v>3.5070957501242215</v>
      </c>
      <c r="CT35" s="95">
        <v>8.2888932659322379</v>
      </c>
      <c r="CU35" s="95">
        <v>9.6200139983741941</v>
      </c>
      <c r="CV35" s="95">
        <v>2.6183459766252826</v>
      </c>
      <c r="CW35" s="95">
        <v>2.9775292552726209</v>
      </c>
      <c r="CX35" s="95">
        <v>4.6296704416662644</v>
      </c>
      <c r="CY35" s="95">
        <v>3.0296240374042847</v>
      </c>
      <c r="CZ35" s="95">
        <v>1.9269967969520927</v>
      </c>
      <c r="DA35" s="95">
        <v>2.3600769902305867</v>
      </c>
      <c r="DB35" s="95">
        <v>2.1896057138047382</v>
      </c>
      <c r="DC35" s="95">
        <v>0.30529892294900696</v>
      </c>
    </row>
    <row r="36" spans="1:107" s="8" customFormat="1" x14ac:dyDescent="0.3">
      <c r="A36" s="96" t="s">
        <v>658</v>
      </c>
      <c r="B36" s="92">
        <v>300.7</v>
      </c>
      <c r="C36" s="92">
        <v>624.07999999999993</v>
      </c>
      <c r="D36" s="92">
        <v>959.98</v>
      </c>
      <c r="E36" s="92">
        <v>140.06</v>
      </c>
      <c r="F36" s="92">
        <v>793.66</v>
      </c>
      <c r="G36" s="92">
        <v>504.53</v>
      </c>
      <c r="H36" s="92">
        <v>1420.63</v>
      </c>
      <c r="I36" s="92">
        <v>121.28</v>
      </c>
      <c r="J36" s="92">
        <v>840.34</v>
      </c>
      <c r="K36" s="92">
        <v>203.31</v>
      </c>
      <c r="L36" s="92">
        <v>901.62</v>
      </c>
      <c r="M36" s="92">
        <v>330.90999999999997</v>
      </c>
      <c r="N36" s="92">
        <v>1620.31</v>
      </c>
      <c r="O36" s="92">
        <v>327.88</v>
      </c>
      <c r="P36" s="92">
        <v>721.32999999999993</v>
      </c>
      <c r="Q36" s="92">
        <v>169.44</v>
      </c>
      <c r="R36" s="92">
        <v>1977.07</v>
      </c>
      <c r="S36" s="92">
        <v>379.33000000000004</v>
      </c>
      <c r="T36" s="92">
        <v>1467.62</v>
      </c>
      <c r="U36" s="92">
        <v>429.48</v>
      </c>
      <c r="V36" s="92">
        <v>759.17</v>
      </c>
      <c r="W36" s="92">
        <v>122.19</v>
      </c>
      <c r="X36" s="92">
        <v>1573.83</v>
      </c>
      <c r="Y36" s="92">
        <v>793.26</v>
      </c>
      <c r="Z36" s="92">
        <v>117.32000000000001</v>
      </c>
      <c r="AA36" s="92">
        <v>539.08999999999992</v>
      </c>
      <c r="AB36" s="92">
        <v>482.49</v>
      </c>
      <c r="AC36" s="92">
        <v>624.85</v>
      </c>
      <c r="AD36" s="92">
        <v>337.43</v>
      </c>
      <c r="AE36" s="92">
        <v>574.03</v>
      </c>
      <c r="AF36" s="92">
        <v>135.55000000000001</v>
      </c>
      <c r="AG36" s="92">
        <v>163.13</v>
      </c>
      <c r="AH36" s="92">
        <v>1614.55</v>
      </c>
      <c r="AI36" s="92">
        <v>1503.25</v>
      </c>
      <c r="AJ36" s="92">
        <v>1779.71</v>
      </c>
      <c r="AK36" s="92">
        <v>2526.4499999999998</v>
      </c>
      <c r="AL36" s="92">
        <v>116.41</v>
      </c>
      <c r="AM36" s="92">
        <v>582.22</v>
      </c>
      <c r="AN36" s="92">
        <v>917</v>
      </c>
      <c r="AO36" s="92">
        <v>493.03</v>
      </c>
      <c r="AP36" s="92">
        <v>489.46000000000004</v>
      </c>
      <c r="AQ36" s="17"/>
      <c r="AR36" s="92">
        <v>472.71999999999997</v>
      </c>
      <c r="AS36" s="92">
        <v>400.78</v>
      </c>
      <c r="AT36" s="92">
        <v>264.55</v>
      </c>
      <c r="AU36" s="92">
        <v>706.08999999999992</v>
      </c>
      <c r="AV36" s="92">
        <v>467.56</v>
      </c>
      <c r="AW36" s="92">
        <v>399.19</v>
      </c>
      <c r="AX36" s="92">
        <v>283.26</v>
      </c>
      <c r="AY36" s="92">
        <v>267.02</v>
      </c>
      <c r="AZ36" s="92">
        <v>1010.15</v>
      </c>
      <c r="BA36" s="92">
        <v>143.44</v>
      </c>
      <c r="BB36" s="92">
        <v>364.07000000000005</v>
      </c>
      <c r="BC36" s="92">
        <v>311.78999999999996</v>
      </c>
      <c r="BD36" s="92">
        <v>449.53000000000003</v>
      </c>
      <c r="BE36" s="92">
        <v>321.8</v>
      </c>
      <c r="BF36" s="92">
        <v>344.78</v>
      </c>
      <c r="BG36" s="92">
        <v>144.69999999999999</v>
      </c>
      <c r="BH36" s="92">
        <v>245.95000000000002</v>
      </c>
      <c r="BI36" s="92">
        <v>406.67</v>
      </c>
      <c r="BJ36" s="87"/>
      <c r="BK36" s="92">
        <v>246.89999999999998</v>
      </c>
      <c r="BL36" s="92">
        <v>143.49</v>
      </c>
      <c r="BM36" s="92">
        <v>291.76</v>
      </c>
      <c r="BN36" s="92">
        <v>274.17</v>
      </c>
      <c r="BO36" s="94">
        <v>24.295000000000002</v>
      </c>
      <c r="BP36" s="92">
        <v>570.65000000000009</v>
      </c>
      <c r="BQ36" s="92">
        <v>156.62</v>
      </c>
      <c r="BR36" s="92">
        <v>149.85000000000002</v>
      </c>
      <c r="BS36" s="94">
        <v>52.710000000000008</v>
      </c>
      <c r="BT36" s="94">
        <v>17.686</v>
      </c>
      <c r="BU36" s="94">
        <v>26.365000000000002</v>
      </c>
      <c r="BV36" s="92">
        <v>190.23</v>
      </c>
      <c r="BW36" s="94">
        <v>46.78</v>
      </c>
      <c r="BX36" s="92">
        <v>501.64000000000004</v>
      </c>
      <c r="BY36" s="92">
        <v>106.44999999999999</v>
      </c>
      <c r="BZ36" s="92">
        <v>595.29999999999995</v>
      </c>
      <c r="CA36" s="94">
        <v>12.935</v>
      </c>
      <c r="CB36" s="94">
        <v>68.87</v>
      </c>
      <c r="CC36" s="94">
        <v>21.878</v>
      </c>
      <c r="CD36" s="94">
        <v>44.24</v>
      </c>
      <c r="CE36" s="92">
        <v>137.13999999999999</v>
      </c>
      <c r="CF36" s="94">
        <v>65.92</v>
      </c>
      <c r="CG36" s="94">
        <v>85.990000000000009</v>
      </c>
      <c r="CH36" s="92">
        <v>130.62</v>
      </c>
      <c r="CI36" s="92">
        <v>781.93000000000006</v>
      </c>
      <c r="CJ36" s="92">
        <v>226.63000000000002</v>
      </c>
      <c r="CK36" s="94">
        <v>70.52000000000001</v>
      </c>
      <c r="CL36" s="92">
        <v>35.436999999999998</v>
      </c>
      <c r="CM36" s="92">
        <v>547.78</v>
      </c>
      <c r="CN36" s="92">
        <v>197.27</v>
      </c>
      <c r="CO36" s="92">
        <v>31.375999999999998</v>
      </c>
      <c r="CP36" s="92">
        <v>354.84000000000003</v>
      </c>
      <c r="CQ36" s="94">
        <v>63.25</v>
      </c>
      <c r="CR36" s="94">
        <v>21.064999999999998</v>
      </c>
      <c r="CS36" s="94">
        <v>55.099999999999994</v>
      </c>
      <c r="CT36" s="94">
        <v>79.22</v>
      </c>
      <c r="CU36" s="94">
        <v>21.568999999999999</v>
      </c>
      <c r="CV36" s="94">
        <v>39.97</v>
      </c>
      <c r="CW36" s="94">
        <v>81.38</v>
      </c>
      <c r="CX36" s="92">
        <v>282.45</v>
      </c>
      <c r="CY36" s="94">
        <v>29.548999999999999</v>
      </c>
      <c r="CZ36" s="95">
        <v>4.7569999999999997</v>
      </c>
      <c r="DA36" s="94">
        <v>73.919999999999987</v>
      </c>
      <c r="DB36" s="94">
        <v>54.32</v>
      </c>
      <c r="DC36" s="94">
        <v>15.386000000000001</v>
      </c>
    </row>
    <row r="37" spans="1:107" s="8" customFormat="1" x14ac:dyDescent="0.3">
      <c r="A37" s="96" t="s">
        <v>659</v>
      </c>
      <c r="B37" s="92">
        <v>715.52499999999998</v>
      </c>
      <c r="C37" s="92">
        <v>2142.7200000000003</v>
      </c>
      <c r="D37" s="92">
        <v>2891.9000000000005</v>
      </c>
      <c r="E37" s="92">
        <v>466.7</v>
      </c>
      <c r="F37" s="92">
        <v>2429.6099999999997</v>
      </c>
      <c r="G37" s="92">
        <v>1341.02</v>
      </c>
      <c r="H37" s="92">
        <v>4569.08</v>
      </c>
      <c r="I37" s="92">
        <v>287.06299999999999</v>
      </c>
      <c r="J37" s="92">
        <v>2543.15</v>
      </c>
      <c r="K37" s="92">
        <v>556.66899999999987</v>
      </c>
      <c r="L37" s="92">
        <v>3449.28</v>
      </c>
      <c r="M37" s="92">
        <v>766.29</v>
      </c>
      <c r="N37" s="92">
        <v>5414.16</v>
      </c>
      <c r="O37" s="92">
        <v>914.62999999999988</v>
      </c>
      <c r="P37" s="92">
        <v>2106.64</v>
      </c>
      <c r="Q37" s="92">
        <v>837.38999999999987</v>
      </c>
      <c r="R37" s="92">
        <v>6146.4800000000005</v>
      </c>
      <c r="S37" s="92">
        <v>1718</v>
      </c>
      <c r="T37" s="92">
        <v>5455.61</v>
      </c>
      <c r="U37" s="92">
        <v>1134.9400000000003</v>
      </c>
      <c r="V37" s="92">
        <v>2420.7200000000003</v>
      </c>
      <c r="W37" s="92">
        <v>394.16300000000001</v>
      </c>
      <c r="X37" s="92">
        <v>5869.07</v>
      </c>
      <c r="Y37" s="92">
        <v>2575.0600000000004</v>
      </c>
      <c r="Z37" s="92">
        <v>258.21199999999999</v>
      </c>
      <c r="AA37" s="92">
        <v>2165.69</v>
      </c>
      <c r="AB37" s="92">
        <v>1396.4099999999999</v>
      </c>
      <c r="AC37" s="92">
        <v>1887.3400000000001</v>
      </c>
      <c r="AD37" s="92">
        <v>882.29000000000019</v>
      </c>
      <c r="AE37" s="92">
        <v>1818.09</v>
      </c>
      <c r="AF37" s="92">
        <v>570.04</v>
      </c>
      <c r="AG37" s="92">
        <v>425.85300000000001</v>
      </c>
      <c r="AH37" s="92">
        <v>5757.7900000000009</v>
      </c>
      <c r="AI37" s="92">
        <v>5518.18</v>
      </c>
      <c r="AJ37" s="92">
        <v>6106.73</v>
      </c>
      <c r="AK37" s="92">
        <v>9819.5799999999981</v>
      </c>
      <c r="AL37" s="92">
        <v>304.19300000000004</v>
      </c>
      <c r="AM37" s="92">
        <v>2102.5699999999997</v>
      </c>
      <c r="AN37" s="92">
        <v>2694.62</v>
      </c>
      <c r="AO37" s="92">
        <v>2129.41</v>
      </c>
      <c r="AP37" s="92">
        <v>1551.4499999999998</v>
      </c>
      <c r="AQ37" s="87"/>
      <c r="AR37" s="92">
        <v>1882.92</v>
      </c>
      <c r="AS37" s="92">
        <v>2353.25</v>
      </c>
      <c r="AT37" s="92">
        <v>1445.8</v>
      </c>
      <c r="AU37" s="92">
        <v>1653.81</v>
      </c>
      <c r="AV37" s="92">
        <v>2675.47</v>
      </c>
      <c r="AW37" s="92">
        <v>3520.13</v>
      </c>
      <c r="AX37" s="92">
        <v>1363.51</v>
      </c>
      <c r="AY37" s="92">
        <v>1276.8499999999997</v>
      </c>
      <c r="AZ37" s="92">
        <v>4104.8</v>
      </c>
      <c r="BA37" s="92">
        <v>955.15999999999985</v>
      </c>
      <c r="BB37" s="92">
        <v>1863.9100000000003</v>
      </c>
      <c r="BC37" s="92">
        <v>2783.69</v>
      </c>
      <c r="BD37" s="92">
        <v>2174.08</v>
      </c>
      <c r="BE37" s="92">
        <v>1828.3399999999997</v>
      </c>
      <c r="BF37" s="92">
        <v>2107.41</v>
      </c>
      <c r="BG37" s="92">
        <v>1413.9</v>
      </c>
      <c r="BH37" s="92">
        <v>1260.1399999999999</v>
      </c>
      <c r="BI37" s="92">
        <v>939.43</v>
      </c>
      <c r="BJ37" s="87"/>
      <c r="BK37" s="92">
        <v>1761.45</v>
      </c>
      <c r="BL37" s="92">
        <v>1441.8500000000001</v>
      </c>
      <c r="BM37" s="92">
        <v>2112.02</v>
      </c>
      <c r="BN37" s="92">
        <v>2401.0499999999997</v>
      </c>
      <c r="BO37" s="92">
        <v>404.60699999999997</v>
      </c>
      <c r="BP37" s="92">
        <v>2614.1799999999998</v>
      </c>
      <c r="BQ37" s="92">
        <v>1455.1599999999999</v>
      </c>
      <c r="BR37" s="92">
        <v>1471.3400000000001</v>
      </c>
      <c r="BS37" s="92">
        <v>1031.6100000000001</v>
      </c>
      <c r="BT37" s="92">
        <v>803.56799999999998</v>
      </c>
      <c r="BU37" s="92">
        <v>257.25299999999999</v>
      </c>
      <c r="BV37" s="92">
        <v>1744.77</v>
      </c>
      <c r="BW37" s="92">
        <v>510.27</v>
      </c>
      <c r="BX37" s="92">
        <v>2056.69</v>
      </c>
      <c r="BY37" s="92">
        <v>943.94</v>
      </c>
      <c r="BZ37" s="92">
        <v>2963.66</v>
      </c>
      <c r="CA37" s="92">
        <v>117.393</v>
      </c>
      <c r="CB37" s="92">
        <v>667.66000000000008</v>
      </c>
      <c r="CC37" s="92">
        <v>324.58600000000001</v>
      </c>
      <c r="CD37" s="92">
        <v>437.01</v>
      </c>
      <c r="CE37" s="92">
        <v>1088.79</v>
      </c>
      <c r="CF37" s="92">
        <v>613.01</v>
      </c>
      <c r="CG37" s="92">
        <v>872.78</v>
      </c>
      <c r="CH37" s="92">
        <v>1086.8999999999999</v>
      </c>
      <c r="CI37" s="92">
        <v>8777.11</v>
      </c>
      <c r="CJ37" s="92">
        <v>1731.1399999999999</v>
      </c>
      <c r="CK37" s="92">
        <v>426.48</v>
      </c>
      <c r="CL37" s="92">
        <v>350.60699999999997</v>
      </c>
      <c r="CM37" s="92">
        <v>5844.8700000000008</v>
      </c>
      <c r="CN37" s="92">
        <v>1972</v>
      </c>
      <c r="CO37" s="92">
        <v>408.17499999999995</v>
      </c>
      <c r="CP37" s="92">
        <v>2582.9399999999996</v>
      </c>
      <c r="CQ37" s="92">
        <v>1349.88</v>
      </c>
      <c r="CR37" s="92">
        <v>148.38200000000001</v>
      </c>
      <c r="CS37" s="92">
        <v>500.26000000000005</v>
      </c>
      <c r="CT37" s="92">
        <v>525.87</v>
      </c>
      <c r="CU37" s="92">
        <v>160.56</v>
      </c>
      <c r="CV37" s="92">
        <v>826.45999999999992</v>
      </c>
      <c r="CW37" s="94">
        <v>726.64</v>
      </c>
      <c r="CX37" s="92">
        <v>2147.0300000000002</v>
      </c>
      <c r="CY37" s="92">
        <v>411.93899999999996</v>
      </c>
      <c r="CZ37" s="92">
        <v>142.57899999999998</v>
      </c>
      <c r="DA37" s="92">
        <v>682.7</v>
      </c>
      <c r="DB37" s="92">
        <v>659.48</v>
      </c>
      <c r="DC37" s="92">
        <v>1117.9469999999999</v>
      </c>
    </row>
    <row r="38" spans="1:107" s="8" customFormat="1" x14ac:dyDescent="0.3">
      <c r="A38" s="96" t="s">
        <v>285</v>
      </c>
      <c r="B38" s="95">
        <v>0.64338463679552615</v>
      </c>
      <c r="C38" s="95">
        <v>0.26802910981336331</v>
      </c>
      <c r="D38" s="95">
        <v>0.28451664322550402</v>
      </c>
      <c r="E38" s="95">
        <v>0.26785228580395443</v>
      </c>
      <c r="F38" s="95">
        <v>0.3236638256292193</v>
      </c>
      <c r="G38" s="95">
        <v>0.41797440947579417</v>
      </c>
      <c r="H38" s="95">
        <v>0.14389516450999273</v>
      </c>
      <c r="I38" s="95">
        <v>0.7360181873220033</v>
      </c>
      <c r="J38" s="95">
        <v>0.28418772104225121</v>
      </c>
      <c r="K38" s="95">
        <v>0.56267959505459697</v>
      </c>
      <c r="L38" s="95">
        <v>0.14815315192028058</v>
      </c>
      <c r="M38" s="95">
        <v>0.93535299598999055</v>
      </c>
      <c r="N38" s="95">
        <v>0.19608991772310508</v>
      </c>
      <c r="O38" s="95">
        <v>0.42408406442781077</v>
      </c>
      <c r="P38" s="95">
        <v>0.30104225840980403</v>
      </c>
      <c r="Q38" s="95">
        <v>0.12576281034043887</v>
      </c>
      <c r="R38" s="95">
        <v>0.17733342369088492</v>
      </c>
      <c r="S38" s="95">
        <v>0.16918562154387684</v>
      </c>
      <c r="T38" s="95">
        <v>0.17109319890975899</v>
      </c>
      <c r="U38" s="95">
        <v>0.60579492109986932</v>
      </c>
      <c r="V38" s="95">
        <v>0.25441990803706854</v>
      </c>
      <c r="W38" s="95">
        <v>0.31476195961483489</v>
      </c>
      <c r="X38" s="95">
        <v>0.14964101895163995</v>
      </c>
      <c r="Y38" s="95">
        <v>0.28370995043959341</v>
      </c>
      <c r="Z38" s="95">
        <v>1.3839095449369452</v>
      </c>
      <c r="AA38" s="95">
        <v>0.15096760013187732</v>
      </c>
      <c r="AB38" s="95">
        <v>0.41544447405860441</v>
      </c>
      <c r="AC38" s="95">
        <v>0.26489443655830719</v>
      </c>
      <c r="AD38" s="95">
        <v>0.72166987437297747</v>
      </c>
      <c r="AE38" s="95">
        <v>0.33081904903629439</v>
      </c>
      <c r="AF38" s="95">
        <v>0.25944728617447693</v>
      </c>
      <c r="AG38" s="95">
        <v>0.77299758472082214</v>
      </c>
      <c r="AH38" s="95">
        <v>0.14531441807410753</v>
      </c>
      <c r="AI38" s="95">
        <v>0.17601325919318822</v>
      </c>
      <c r="AJ38" s="95">
        <v>0.14899333814240234</v>
      </c>
      <c r="AK38" s="95">
        <v>0.11279747065537926</v>
      </c>
      <c r="AL38" s="95">
        <v>0.55565504522590958</v>
      </c>
      <c r="AM38" s="95">
        <v>0.17613329005734069</v>
      </c>
      <c r="AN38" s="95">
        <v>0.31626005732387319</v>
      </c>
      <c r="AO38" s="95">
        <v>0.14784732375045645</v>
      </c>
      <c r="AP38" s="95">
        <v>0.25743845375852276</v>
      </c>
      <c r="AQ38" s="87"/>
      <c r="AR38" s="95">
        <v>0.10289303248607938</v>
      </c>
      <c r="AS38" s="95">
        <v>4.5768687365339587E-2</v>
      </c>
      <c r="AT38" s="95">
        <v>5.8716925420547045E-2</v>
      </c>
      <c r="AU38" s="95">
        <v>0.250737313033433</v>
      </c>
      <c r="AV38" s="95">
        <v>5.0814815151673624E-2</v>
      </c>
      <c r="AW38" s="95">
        <v>3.4887310898425443E-2</v>
      </c>
      <c r="AX38" s="95">
        <v>8.7083677101521068E-2</v>
      </c>
      <c r="AY38" s="95">
        <v>6.7563477216678491E-2</v>
      </c>
      <c r="AZ38" s="95">
        <v>6.5563192489195038E-2</v>
      </c>
      <c r="BA38" s="95">
        <v>5.0667619563734057E-2</v>
      </c>
      <c r="BB38" s="95">
        <v>5.7748379352077987E-2</v>
      </c>
      <c r="BC38" s="95">
        <v>6.4672728557375089E-2</v>
      </c>
      <c r="BD38" s="95">
        <v>8.2274869066968737E-2</v>
      </c>
      <c r="BE38" s="95">
        <v>4.6980322475548987E-2</v>
      </c>
      <c r="BF38" s="95">
        <v>4.3129963068095717E-2</v>
      </c>
      <c r="BG38" s="95">
        <v>2.9032885077166445E-2</v>
      </c>
      <c r="BH38" s="95">
        <v>9.4702025609809753E-2</v>
      </c>
      <c r="BI38" s="95">
        <v>0.32747439110612103</v>
      </c>
      <c r="BJ38" s="72"/>
      <c r="BK38" s="95">
        <v>0.17515694144283217</v>
      </c>
      <c r="BL38" s="95">
        <v>0.24686450233055521</v>
      </c>
      <c r="BM38" s="95">
        <v>0.19359868668484004</v>
      </c>
      <c r="BN38" s="95">
        <v>0.24474383881776091</v>
      </c>
      <c r="BO38" s="95">
        <v>9.6970500985757185E-2</v>
      </c>
      <c r="BP38" s="95">
        <v>0.13598866367113116</v>
      </c>
      <c r="BQ38" s="95">
        <v>0.21163537959062037</v>
      </c>
      <c r="BR38" s="95">
        <v>0.29501315268179196</v>
      </c>
      <c r="BS38" s="95">
        <v>0.10292942628113863</v>
      </c>
      <c r="BT38" s="95">
        <v>7.7729950070968071E-2</v>
      </c>
      <c r="BU38" s="95">
        <v>0.32926735711545835</v>
      </c>
      <c r="BV38" s="95">
        <v>0.15835666686380356</v>
      </c>
      <c r="BW38" s="95">
        <v>0.24680280344436728</v>
      </c>
      <c r="BX38" s="95">
        <v>0.17143524565834464</v>
      </c>
      <c r="BY38" s="95">
        <v>0.33389429526109121</v>
      </c>
      <c r="BZ38" s="95">
        <v>7.2034412912169832E-2</v>
      </c>
      <c r="CA38" s="95">
        <v>0.28355960074955061</v>
      </c>
      <c r="CB38" s="95">
        <v>0.17894860738093457</v>
      </c>
      <c r="CC38" s="95">
        <v>9.9578059071729966E-2</v>
      </c>
      <c r="CD38" s="95">
        <v>0.24334346370266577</v>
      </c>
      <c r="CE38" s="95">
        <v>0.42771232047667845</v>
      </c>
      <c r="CF38" s="95">
        <v>0.21197392763127362</v>
      </c>
      <c r="CG38" s="95">
        <v>0.27348647990488423</v>
      </c>
      <c r="CH38" s="95">
        <v>0.38228249676588444</v>
      </c>
      <c r="CI38" s="95">
        <v>6.9700365763744124E-2</v>
      </c>
      <c r="CJ38" s="95">
        <v>0.36424661202559133</v>
      </c>
      <c r="CK38" s="95">
        <v>0.47874740628652718</v>
      </c>
      <c r="CL38" s="95">
        <v>0.32624688953802877</v>
      </c>
      <c r="CM38" s="95">
        <v>0.10429926815895495</v>
      </c>
      <c r="CN38" s="95">
        <v>0.15622973612857888</v>
      </c>
      <c r="CO38" s="95">
        <v>0.13143854092758453</v>
      </c>
      <c r="CP38" s="95">
        <v>0.26113848559331682</v>
      </c>
      <c r="CQ38" s="95">
        <v>0.10444718270415593</v>
      </c>
      <c r="CR38" s="95">
        <v>0.42908544950946137</v>
      </c>
      <c r="CS38" s="95">
        <v>0.22013781379959324</v>
      </c>
      <c r="CT38" s="95">
        <v>0.39120655403963289</v>
      </c>
      <c r="CU38" s="95">
        <v>0.47012447735775037</v>
      </c>
      <c r="CV38" s="95">
        <v>9.636149937004812E-2</v>
      </c>
      <c r="CW38" s="95">
        <v>0.20205736431745</v>
      </c>
      <c r="CX38" s="95">
        <v>0.23004918100649921</v>
      </c>
      <c r="CY38" s="95">
        <v>0.14131795248970955</v>
      </c>
      <c r="CZ38" s="95">
        <v>0.13028336438989913</v>
      </c>
      <c r="DA38" s="95">
        <v>0.24480286083661612</v>
      </c>
      <c r="DB38" s="95">
        <v>0.11072208756022385</v>
      </c>
      <c r="DC38" s="95">
        <v>1.8918989970687593E-2</v>
      </c>
    </row>
    <row r="39" spans="1:107" s="8" customFormat="1" ht="16.2" x14ac:dyDescent="0.3">
      <c r="A39" s="96" t="s">
        <v>665</v>
      </c>
      <c r="B39" s="92">
        <v>658.18794740170335</v>
      </c>
      <c r="C39" s="92">
        <v>669.26670950488472</v>
      </c>
      <c r="D39" s="92">
        <v>692.31615365441098</v>
      </c>
      <c r="E39" s="92">
        <v>634.9222794529278</v>
      </c>
      <c r="F39" s="92">
        <v>678.53439081698218</v>
      </c>
      <c r="G39" s="92">
        <v>665.53430170859292</v>
      </c>
      <c r="H39" s="92">
        <v>679.4120914073518</v>
      </c>
      <c r="I39" s="92">
        <v>631.89520529832532</v>
      </c>
      <c r="J39" s="92">
        <v>675.20835165656001</v>
      </c>
      <c r="K39" s="92">
        <v>649.26377195955956</v>
      </c>
      <c r="L39" s="92">
        <v>674.82925904593469</v>
      </c>
      <c r="M39" s="92">
        <v>680.36461033548346</v>
      </c>
      <c r="N39" s="92">
        <v>697.64071866893562</v>
      </c>
      <c r="O39" s="92">
        <v>652.23071867840883</v>
      </c>
      <c r="P39" s="92">
        <v>674.015159073718</v>
      </c>
      <c r="Q39" s="92">
        <v>617.4244378899931</v>
      </c>
      <c r="R39" s="92">
        <v>696.63478252811944</v>
      </c>
      <c r="S39" s="92">
        <v>652.78063045729186</v>
      </c>
      <c r="T39" s="92">
        <v>696.67876269543729</v>
      </c>
      <c r="U39" s="92">
        <v>672.88221037736434</v>
      </c>
      <c r="V39" s="92">
        <v>674.12950907074389</v>
      </c>
      <c r="W39" s="92">
        <v>627.85738252097838</v>
      </c>
      <c r="X39" s="92">
        <v>688.96059146915525</v>
      </c>
      <c r="Y39" s="92">
        <v>674.07712934374536</v>
      </c>
      <c r="Z39" s="92">
        <v>642.70612373813844</v>
      </c>
      <c r="AA39" s="92">
        <v>658.47177605925447</v>
      </c>
      <c r="AB39" s="92">
        <v>664.80577348192514</v>
      </c>
      <c r="AC39" s="92">
        <v>667.90756146004526</v>
      </c>
      <c r="AD39" s="92">
        <v>675.65416493818907</v>
      </c>
      <c r="AE39" s="92">
        <v>672.4909091930341</v>
      </c>
      <c r="AF39" s="92">
        <v>631.00697181014255</v>
      </c>
      <c r="AG39" s="92">
        <v>655.62098065280759</v>
      </c>
      <c r="AH39" s="92">
        <v>686.64743189168939</v>
      </c>
      <c r="AI39" s="92">
        <v>691.15205915239972</v>
      </c>
      <c r="AJ39" s="92">
        <v>694.53391730760143</v>
      </c>
      <c r="AK39" s="92">
        <v>698.92517750423065</v>
      </c>
      <c r="AL39" s="92">
        <v>633.86738423920929</v>
      </c>
      <c r="AM39" s="92">
        <v>660.13620313379408</v>
      </c>
      <c r="AN39" s="92">
        <v>680.00353683669948</v>
      </c>
      <c r="AO39" s="92">
        <v>648.69712254938406</v>
      </c>
      <c r="AP39" s="92">
        <v>660.98226480684548</v>
      </c>
      <c r="AQ39" s="87"/>
      <c r="AR39" s="92">
        <v>657.12911369471237</v>
      </c>
      <c r="AS39" s="92">
        <v>650.26481503363095</v>
      </c>
      <c r="AT39" s="92">
        <v>641.0762323956111</v>
      </c>
      <c r="AU39" s="92">
        <v>666.19740305529456</v>
      </c>
      <c r="AV39" s="92">
        <v>644.97849575939631</v>
      </c>
      <c r="AW39" s="92">
        <v>636.79684940940615</v>
      </c>
      <c r="AX39" s="92">
        <v>638.25575062253165</v>
      </c>
      <c r="AY39" s="92">
        <v>638.51550195088123</v>
      </c>
      <c r="AZ39" s="92">
        <v>698.27596588927941</v>
      </c>
      <c r="BA39" s="92">
        <v>640.2960819912729</v>
      </c>
      <c r="BB39" s="92">
        <v>667.92898882750069</v>
      </c>
      <c r="BC39" s="92">
        <v>667.2606111547384</v>
      </c>
      <c r="BD39" s="92">
        <v>648.93077038600666</v>
      </c>
      <c r="BE39" s="92">
        <v>638.60177926380675</v>
      </c>
      <c r="BF39" s="92">
        <v>677.24406744200735</v>
      </c>
      <c r="BG39" s="92">
        <v>635.51782059049697</v>
      </c>
      <c r="BH39" s="92">
        <v>653.85574099145538</v>
      </c>
      <c r="BI39" s="92">
        <v>690.25280781393974</v>
      </c>
      <c r="BJ39" s="87"/>
      <c r="BK39" s="92">
        <v>679.12256666989742</v>
      </c>
      <c r="BL39" s="92">
        <v>739.81798749530526</v>
      </c>
      <c r="BM39" s="92">
        <v>677.92637447658421</v>
      </c>
      <c r="BN39" s="92">
        <v>748.75439621736848</v>
      </c>
      <c r="BO39" s="92">
        <v>672.04719423308291</v>
      </c>
      <c r="BP39" s="92">
        <v>747.38029804270207</v>
      </c>
      <c r="BQ39" s="92">
        <v>724.4960957850891</v>
      </c>
      <c r="BR39" s="92">
        <v>706.32402453431303</v>
      </c>
      <c r="BS39" s="92">
        <v>664.90804536855671</v>
      </c>
      <c r="BT39" s="92">
        <v>643.70022818781979</v>
      </c>
      <c r="BU39" s="92">
        <v>669.69821478882659</v>
      </c>
      <c r="BV39" s="92">
        <v>697.73631447789933</v>
      </c>
      <c r="BW39" s="92">
        <v>662.43759846566161</v>
      </c>
      <c r="BX39" s="92">
        <v>689.47470411163715</v>
      </c>
      <c r="BY39" s="92">
        <v>670.09023394191286</v>
      </c>
      <c r="BZ39" s="92">
        <v>706.27904544543685</v>
      </c>
      <c r="CA39" s="92">
        <v>615.7042158903256</v>
      </c>
      <c r="CB39" s="92">
        <v>664.2051277734455</v>
      </c>
      <c r="CC39" s="92">
        <v>622.86315576218692</v>
      </c>
      <c r="CD39" s="92">
        <v>677.21713146361026</v>
      </c>
      <c r="CE39" s="92">
        <v>715.71249830650754</v>
      </c>
      <c r="CF39" s="92">
        <v>635.96477649050883</v>
      </c>
      <c r="CG39" s="92">
        <v>705.21298515933449</v>
      </c>
      <c r="CH39" s="92">
        <v>729.82881089047555</v>
      </c>
      <c r="CI39" s="92">
        <v>697.99759383869286</v>
      </c>
      <c r="CJ39" s="92">
        <v>733.93409964318334</v>
      </c>
      <c r="CK39" s="92">
        <v>653.06766556172454</v>
      </c>
      <c r="CL39" s="92">
        <v>638.01400001783907</v>
      </c>
      <c r="CM39" s="92">
        <v>699.63249002582313</v>
      </c>
      <c r="CN39" s="92">
        <v>681.04193552904167</v>
      </c>
      <c r="CO39" s="92">
        <v>623.6807805936528</v>
      </c>
      <c r="CP39" s="92">
        <v>723.40206769621113</v>
      </c>
      <c r="CQ39" s="92">
        <v>633.60267473911551</v>
      </c>
      <c r="CR39" s="92">
        <v>614.87481798002307</v>
      </c>
      <c r="CS39" s="92">
        <v>628.53483796259047</v>
      </c>
      <c r="CT39" s="92">
        <v>666.35220435116923</v>
      </c>
      <c r="CU39" s="92">
        <v>641.12173943727316</v>
      </c>
      <c r="CV39" s="92">
        <v>643.91558157648649</v>
      </c>
      <c r="CW39" s="92">
        <v>642.28147900315685</v>
      </c>
      <c r="CX39" s="92">
        <v>688.99309113492552</v>
      </c>
      <c r="CY39" s="92">
        <v>646.17534657071883</v>
      </c>
      <c r="CZ39" s="92">
        <v>637.80026287084024</v>
      </c>
      <c r="DA39" s="92">
        <v>723.35480823726789</v>
      </c>
      <c r="DB39" s="92">
        <v>616.76218518096675</v>
      </c>
      <c r="DC39" s="92">
        <v>645.88709110099785</v>
      </c>
    </row>
    <row r="40" spans="1:107" x14ac:dyDescent="0.3">
      <c r="B40" s="104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4"/>
      <c r="Y40" s="10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BJ40" s="48"/>
    </row>
    <row r="41" spans="1:107" ht="16.2" x14ac:dyDescent="0.3">
      <c r="A41" t="s">
        <v>737</v>
      </c>
    </row>
    <row r="42" spans="1:107" x14ac:dyDescent="0.3">
      <c r="A42" s="136" t="s">
        <v>731</v>
      </c>
    </row>
    <row r="45" spans="1:107" x14ac:dyDescent="0.3">
      <c r="BK45" s="104"/>
      <c r="BL45" s="104"/>
      <c r="BM45" s="104"/>
      <c r="BN45" s="104"/>
      <c r="BO45" s="104"/>
      <c r="BP45" s="104"/>
      <c r="BQ45" s="104"/>
      <c r="BR45" s="104"/>
      <c r="BS45" s="104"/>
      <c r="BT45" s="104"/>
      <c r="BU45" s="104"/>
      <c r="BV45" s="104"/>
      <c r="BW45" s="104"/>
      <c r="BX45" s="104"/>
      <c r="BY45" s="104"/>
      <c r="BZ45" s="104"/>
      <c r="CA45" s="104"/>
      <c r="CB45" s="104"/>
      <c r="CC45" s="104"/>
      <c r="CD45" s="104"/>
      <c r="CE45" s="104"/>
      <c r="CF45" s="104"/>
      <c r="CG45" s="104"/>
      <c r="CH45" s="104"/>
      <c r="CI45" s="104"/>
      <c r="CJ45" s="104"/>
      <c r="CK45" s="104"/>
      <c r="CL45" s="104"/>
      <c r="CM45" s="104"/>
      <c r="CN45" s="104"/>
      <c r="CO45" s="104"/>
      <c r="CP45" s="104"/>
      <c r="CQ45" s="104"/>
      <c r="CR45" s="104"/>
      <c r="CS45" s="104"/>
      <c r="CT45" s="104"/>
      <c r="CU45" s="104"/>
      <c r="CV45" s="104"/>
      <c r="CW45" s="104"/>
      <c r="CX45" s="104"/>
      <c r="CY45" s="104"/>
      <c r="CZ45" s="104"/>
      <c r="DA45" s="104"/>
      <c r="DB45" s="104"/>
      <c r="DC45" s="10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6"/>
  <sheetViews>
    <sheetView zoomScale="72" zoomScaleNormal="72" workbookViewId="0">
      <selection activeCell="B2" sqref="B2"/>
    </sheetView>
  </sheetViews>
  <sheetFormatPr baseColWidth="10" defaultRowHeight="14.4" x14ac:dyDescent="0.3"/>
  <cols>
    <col min="3" max="3" width="13.44140625" bestFit="1" customWidth="1"/>
  </cols>
  <sheetData>
    <row r="1" spans="1:38" x14ac:dyDescent="0.3">
      <c r="B1" s="133" t="s">
        <v>736</v>
      </c>
      <c r="C1" s="134"/>
      <c r="D1" s="134"/>
      <c r="E1" s="134"/>
      <c r="F1" s="134"/>
      <c r="G1" s="134"/>
      <c r="H1" s="134"/>
      <c r="I1" s="135"/>
      <c r="J1" s="135"/>
      <c r="K1" s="135"/>
      <c r="L1" s="135"/>
      <c r="M1" s="135"/>
      <c r="N1" s="135"/>
      <c r="O1" s="135"/>
      <c r="P1" s="135"/>
    </row>
    <row r="2" spans="1:38" x14ac:dyDescent="0.3">
      <c r="I2" s="1"/>
    </row>
    <row r="3" spans="1:38" s="2" customFormat="1" ht="12" x14ac:dyDescent="0.3">
      <c r="A3" s="142" t="s">
        <v>0</v>
      </c>
      <c r="B3" s="145" t="s">
        <v>1</v>
      </c>
      <c r="C3" s="137" t="s">
        <v>2</v>
      </c>
      <c r="D3" s="138"/>
      <c r="E3" s="138"/>
      <c r="F3" s="138"/>
      <c r="G3" s="138"/>
      <c r="H3" s="152"/>
      <c r="I3" s="137" t="s">
        <v>40</v>
      </c>
      <c r="J3" s="138"/>
      <c r="K3" s="138"/>
      <c r="L3" s="138"/>
      <c r="M3" s="138"/>
      <c r="N3" s="152"/>
      <c r="O3" s="137" t="s">
        <v>41</v>
      </c>
      <c r="P3" s="138"/>
      <c r="Q3" s="138"/>
      <c r="R3" s="138"/>
      <c r="S3" s="138"/>
      <c r="T3" s="138"/>
      <c r="U3" s="137" t="s">
        <v>42</v>
      </c>
      <c r="V3" s="138"/>
      <c r="W3" s="138"/>
      <c r="X3" s="138"/>
      <c r="Y3" s="138"/>
      <c r="Z3" s="138"/>
      <c r="AA3" s="137" t="s">
        <v>43</v>
      </c>
      <c r="AB3" s="138"/>
      <c r="AC3" s="138"/>
      <c r="AD3" s="138"/>
      <c r="AE3" s="138"/>
      <c r="AF3" s="138"/>
      <c r="AG3" s="137" t="s">
        <v>44</v>
      </c>
      <c r="AH3" s="138"/>
      <c r="AI3" s="138"/>
      <c r="AJ3" s="138"/>
      <c r="AK3" s="138"/>
      <c r="AL3" s="138"/>
    </row>
    <row r="4" spans="1:38" s="2" customFormat="1" ht="12" customHeight="1" x14ac:dyDescent="0.3">
      <c r="A4" s="148"/>
      <c r="B4" s="150"/>
      <c r="C4" s="139" t="s">
        <v>3</v>
      </c>
      <c r="D4" s="142" t="s">
        <v>4</v>
      </c>
      <c r="E4" s="142" t="s">
        <v>5</v>
      </c>
      <c r="F4" s="142" t="s">
        <v>6</v>
      </c>
      <c r="G4" s="142" t="s">
        <v>38</v>
      </c>
      <c r="H4" s="145" t="s">
        <v>7</v>
      </c>
      <c r="I4" s="139" t="s">
        <v>3</v>
      </c>
      <c r="J4" s="142" t="s">
        <v>4</v>
      </c>
      <c r="K4" s="142" t="s">
        <v>5</v>
      </c>
      <c r="L4" s="142" t="s">
        <v>6</v>
      </c>
      <c r="M4" s="142" t="s">
        <v>38</v>
      </c>
      <c r="N4" s="145" t="s">
        <v>7</v>
      </c>
      <c r="O4" s="139" t="s">
        <v>3</v>
      </c>
      <c r="P4" s="142" t="s">
        <v>4</v>
      </c>
      <c r="Q4" s="142" t="s">
        <v>5</v>
      </c>
      <c r="R4" s="142" t="s">
        <v>6</v>
      </c>
      <c r="S4" s="142" t="s">
        <v>602</v>
      </c>
      <c r="T4" s="145" t="s">
        <v>7</v>
      </c>
      <c r="U4" s="139" t="s">
        <v>3</v>
      </c>
      <c r="V4" s="142" t="s">
        <v>4</v>
      </c>
      <c r="W4" s="142" t="s">
        <v>5</v>
      </c>
      <c r="X4" s="142" t="s">
        <v>6</v>
      </c>
      <c r="Y4" s="142" t="s">
        <v>603</v>
      </c>
      <c r="Z4" s="145" t="s">
        <v>7</v>
      </c>
      <c r="AA4" s="139" t="s">
        <v>3</v>
      </c>
      <c r="AB4" s="142" t="s">
        <v>4</v>
      </c>
      <c r="AC4" s="142" t="s">
        <v>5</v>
      </c>
      <c r="AD4" s="142" t="s">
        <v>6</v>
      </c>
      <c r="AE4" s="142" t="s">
        <v>604</v>
      </c>
      <c r="AF4" s="145" t="s">
        <v>7</v>
      </c>
      <c r="AG4" s="139" t="s">
        <v>3</v>
      </c>
      <c r="AH4" s="142" t="s">
        <v>4</v>
      </c>
      <c r="AI4" s="142" t="s">
        <v>5</v>
      </c>
      <c r="AJ4" s="142" t="s">
        <v>6</v>
      </c>
      <c r="AK4" s="142" t="s">
        <v>605</v>
      </c>
      <c r="AL4" s="145" t="s">
        <v>7</v>
      </c>
    </row>
    <row r="5" spans="1:38" s="2" customFormat="1" ht="12" customHeight="1" x14ac:dyDescent="0.3">
      <c r="A5" s="148"/>
      <c r="B5" s="150"/>
      <c r="C5" s="140"/>
      <c r="D5" s="143"/>
      <c r="E5" s="143"/>
      <c r="F5" s="143"/>
      <c r="G5" s="143"/>
      <c r="H5" s="146"/>
      <c r="I5" s="140"/>
      <c r="J5" s="143"/>
      <c r="K5" s="143"/>
      <c r="L5" s="143"/>
      <c r="M5" s="143"/>
      <c r="N5" s="146"/>
      <c r="O5" s="140"/>
      <c r="P5" s="143"/>
      <c r="Q5" s="143"/>
      <c r="R5" s="143"/>
      <c r="S5" s="143"/>
      <c r="T5" s="146"/>
      <c r="U5" s="140"/>
      <c r="V5" s="143"/>
      <c r="W5" s="143"/>
      <c r="X5" s="143"/>
      <c r="Y5" s="143"/>
      <c r="Z5" s="146"/>
      <c r="AA5" s="140"/>
      <c r="AB5" s="143"/>
      <c r="AC5" s="143"/>
      <c r="AD5" s="143"/>
      <c r="AE5" s="143"/>
      <c r="AF5" s="146"/>
      <c r="AG5" s="140"/>
      <c r="AH5" s="143"/>
      <c r="AI5" s="143"/>
      <c r="AJ5" s="143"/>
      <c r="AK5" s="143"/>
      <c r="AL5" s="146"/>
    </row>
    <row r="6" spans="1:38" s="2" customFormat="1" ht="12" customHeight="1" x14ac:dyDescent="0.3">
      <c r="A6" s="149"/>
      <c r="B6" s="151"/>
      <c r="C6" s="141"/>
      <c r="D6" s="144"/>
      <c r="E6" s="144"/>
      <c r="F6" s="144"/>
      <c r="G6" s="144"/>
      <c r="H6" s="147"/>
      <c r="I6" s="141"/>
      <c r="J6" s="144"/>
      <c r="K6" s="144"/>
      <c r="L6" s="144"/>
      <c r="M6" s="144"/>
      <c r="N6" s="147"/>
      <c r="O6" s="141"/>
      <c r="P6" s="144"/>
      <c r="Q6" s="144"/>
      <c r="R6" s="144"/>
      <c r="S6" s="144"/>
      <c r="T6" s="147"/>
      <c r="U6" s="141"/>
      <c r="V6" s="144"/>
      <c r="W6" s="144"/>
      <c r="X6" s="144"/>
      <c r="Y6" s="144"/>
      <c r="Z6" s="147"/>
      <c r="AA6" s="141"/>
      <c r="AB6" s="144"/>
      <c r="AC6" s="144"/>
      <c r="AD6" s="144"/>
      <c r="AE6" s="144"/>
      <c r="AF6" s="147"/>
      <c r="AG6" s="141"/>
      <c r="AH6" s="144"/>
      <c r="AI6" s="144"/>
      <c r="AJ6" s="144"/>
      <c r="AK6" s="144"/>
      <c r="AL6" s="147"/>
    </row>
    <row r="7" spans="1:38" s="2" customFormat="1" x14ac:dyDescent="0.3">
      <c r="A7" s="3" t="s">
        <v>8</v>
      </c>
      <c r="B7" s="4">
        <v>45</v>
      </c>
      <c r="C7" s="28">
        <v>56.553333333333327</v>
      </c>
      <c r="D7" s="2">
        <v>15</v>
      </c>
      <c r="E7" s="28">
        <v>0.91309259948709198</v>
      </c>
      <c r="F7" s="7">
        <f>E7/C7*100</f>
        <v>1.614569019486783</v>
      </c>
      <c r="G7" s="8">
        <v>52</v>
      </c>
      <c r="H7" s="9">
        <f>(C7-G7)/G7*100</f>
        <v>8.7564102564102448</v>
      </c>
      <c r="I7" s="6"/>
      <c r="J7" s="6"/>
      <c r="K7" s="6"/>
      <c r="L7" s="6"/>
      <c r="M7" s="6"/>
      <c r="N7" s="29"/>
      <c r="O7" s="10"/>
      <c r="P7" s="11"/>
      <c r="Q7" s="10"/>
      <c r="R7" s="12"/>
      <c r="S7" s="13"/>
      <c r="T7" s="14"/>
      <c r="U7" s="10"/>
      <c r="V7" s="11"/>
      <c r="W7" s="10"/>
      <c r="X7" s="12"/>
      <c r="Y7" s="13"/>
      <c r="Z7" s="14"/>
      <c r="AA7" s="10"/>
      <c r="AB7" s="11"/>
      <c r="AC7" s="10"/>
      <c r="AD7" s="12"/>
      <c r="AE7" s="13"/>
      <c r="AF7" s="14"/>
      <c r="AG7" s="10"/>
      <c r="AH7" s="11"/>
      <c r="AI7" s="10"/>
      <c r="AJ7" s="12"/>
      <c r="AK7" s="13"/>
      <c r="AL7" s="14"/>
    </row>
    <row r="8" spans="1:38" s="2" customFormat="1" x14ac:dyDescent="0.3">
      <c r="A8" s="3" t="s">
        <v>9</v>
      </c>
      <c r="B8" s="4">
        <v>47</v>
      </c>
      <c r="C8" s="28">
        <v>8393.4126666666707</v>
      </c>
      <c r="D8" s="2">
        <v>15</v>
      </c>
      <c r="E8" s="28">
        <v>168.549799104286</v>
      </c>
      <c r="F8" s="7">
        <f t="shared" ref="F8:F37" si="0">E8/C8*100</f>
        <v>2.0081200078921326</v>
      </c>
      <c r="G8" s="16">
        <v>7434</v>
      </c>
      <c r="H8" s="9">
        <f>(C8-G8)/G8*100</f>
        <v>12.90573939556996</v>
      </c>
      <c r="I8" s="15">
        <v>39.261904761904759</v>
      </c>
      <c r="J8" s="6">
        <v>21</v>
      </c>
      <c r="K8" s="5">
        <v>0.82383626436094104</v>
      </c>
      <c r="L8" s="7">
        <f>K8/I8*100</f>
        <v>2.098309466534841</v>
      </c>
      <c r="M8" s="6">
        <v>44</v>
      </c>
      <c r="N8" s="9">
        <f>(I8-M8)/M8*100</f>
        <v>-10.768398268398274</v>
      </c>
      <c r="O8" s="13"/>
      <c r="P8" s="11"/>
      <c r="Q8" s="13"/>
      <c r="R8" s="13"/>
      <c r="S8" s="13"/>
      <c r="T8" s="14"/>
      <c r="U8" s="13"/>
      <c r="V8" s="11"/>
      <c r="W8" s="13"/>
      <c r="X8" s="13"/>
      <c r="Y8" s="13"/>
      <c r="Z8" s="14"/>
      <c r="AA8" s="13"/>
      <c r="AB8" s="11"/>
      <c r="AC8" s="13"/>
      <c r="AD8" s="13"/>
      <c r="AE8" s="13"/>
      <c r="AF8" s="14"/>
      <c r="AG8" s="13"/>
      <c r="AH8" s="11"/>
      <c r="AI8" s="13"/>
      <c r="AJ8" s="13"/>
      <c r="AK8" s="13"/>
      <c r="AL8" s="14"/>
    </row>
    <row r="9" spans="1:38" s="2" customFormat="1" x14ac:dyDescent="0.3">
      <c r="A9" s="3" t="s">
        <v>10</v>
      </c>
      <c r="B9" s="4">
        <v>51</v>
      </c>
      <c r="C9" s="28">
        <v>47.335999999999999</v>
      </c>
      <c r="D9" s="2">
        <v>15</v>
      </c>
      <c r="E9" s="28">
        <v>1.128505965551674</v>
      </c>
      <c r="F9" s="7">
        <f t="shared" si="0"/>
        <v>2.384033221124882</v>
      </c>
      <c r="G9" s="8">
        <v>44</v>
      </c>
      <c r="H9" s="9">
        <f t="shared" ref="H9" si="1">(C9-G9)/G9*100</f>
        <v>7.5818181818181785</v>
      </c>
      <c r="I9" s="6"/>
      <c r="J9" s="6"/>
      <c r="K9" s="6"/>
      <c r="L9" s="7"/>
      <c r="M9" s="6"/>
      <c r="N9" s="9"/>
      <c r="O9" s="17">
        <v>29.083333333333329</v>
      </c>
      <c r="P9" s="24">
        <v>18</v>
      </c>
      <c r="Q9" s="18">
        <v>1.2737993193130361</v>
      </c>
      <c r="R9" s="12">
        <f>Q9*100/O9</f>
        <v>4.3798257397582914</v>
      </c>
      <c r="S9" s="13">
        <v>36</v>
      </c>
      <c r="T9" s="9">
        <f>(O9-S9)/S9*100</f>
        <v>-19.212962962962976</v>
      </c>
      <c r="U9" s="17"/>
      <c r="V9" s="24"/>
      <c r="W9" s="18"/>
      <c r="X9" s="12"/>
      <c r="Y9" s="13"/>
      <c r="Z9" s="9"/>
      <c r="AA9" s="17"/>
      <c r="AB9" s="24"/>
      <c r="AC9" s="18"/>
      <c r="AD9" s="12"/>
      <c r="AE9" s="13"/>
      <c r="AF9" s="9"/>
      <c r="AG9" s="17"/>
      <c r="AH9" s="24"/>
      <c r="AI9" s="18"/>
      <c r="AJ9" s="12"/>
      <c r="AK9" s="13"/>
      <c r="AL9" s="9"/>
    </row>
    <row r="10" spans="1:38" s="2" customFormat="1" x14ac:dyDescent="0.3">
      <c r="A10" s="3" t="s">
        <v>11</v>
      </c>
      <c r="B10" s="4">
        <v>53</v>
      </c>
      <c r="C10" s="28">
        <v>53.413333333333341</v>
      </c>
      <c r="D10" s="2">
        <v>15</v>
      </c>
      <c r="E10" s="28">
        <v>4.361855219098973</v>
      </c>
      <c r="F10" s="7">
        <f t="shared" si="0"/>
        <v>8.1662291920225396</v>
      </c>
      <c r="G10" s="8">
        <v>42</v>
      </c>
      <c r="H10" s="9">
        <f>(C10-G10)/G10*100</f>
        <v>27.174603174603195</v>
      </c>
      <c r="I10" s="15">
        <v>36.693333333333335</v>
      </c>
      <c r="J10" s="6">
        <v>21</v>
      </c>
      <c r="K10" s="5">
        <v>1.1658916473383505</v>
      </c>
      <c r="L10" s="7">
        <f t="shared" ref="L10:L37" si="2">K10/I10*100</f>
        <v>3.1773936609875104</v>
      </c>
      <c r="M10" s="6">
        <v>36.4</v>
      </c>
      <c r="N10" s="9">
        <f t="shared" ref="N10:N37" si="3">(I10-M10)/M10*100</f>
        <v>0.80586080586081477</v>
      </c>
      <c r="O10" s="24"/>
      <c r="P10" s="24"/>
      <c r="Q10" s="24"/>
      <c r="R10" s="12"/>
      <c r="S10" s="13"/>
      <c r="T10" s="9"/>
      <c r="U10" s="24"/>
      <c r="V10" s="24"/>
      <c r="W10" s="24"/>
      <c r="X10" s="12"/>
      <c r="Y10" s="13"/>
      <c r="Z10" s="9"/>
      <c r="AA10" s="24"/>
      <c r="AB10" s="24"/>
      <c r="AC10" s="24"/>
      <c r="AD10" s="12"/>
      <c r="AE10" s="13"/>
      <c r="AF10" s="9"/>
      <c r="AG10" s="24"/>
      <c r="AH10" s="24"/>
      <c r="AI10" s="24"/>
      <c r="AJ10" s="12"/>
      <c r="AK10" s="13"/>
      <c r="AL10" s="9"/>
    </row>
    <row r="11" spans="1:38" s="2" customFormat="1" x14ac:dyDescent="0.3">
      <c r="A11" s="3" t="s">
        <v>39</v>
      </c>
      <c r="B11" s="4">
        <v>55</v>
      </c>
      <c r="C11" s="5"/>
      <c r="E11" s="6"/>
      <c r="F11" s="7"/>
      <c r="G11" s="8"/>
      <c r="H11" s="9"/>
      <c r="I11" s="15">
        <v>38.057619047619042</v>
      </c>
      <c r="J11" s="6">
        <v>21</v>
      </c>
      <c r="K11" s="5">
        <v>0.46552019034521697</v>
      </c>
      <c r="L11" s="7">
        <f t="shared" si="2"/>
        <v>1.223198408084178</v>
      </c>
      <c r="M11" s="6">
        <v>38.700000000000003</v>
      </c>
      <c r="N11" s="9">
        <f t="shared" si="3"/>
        <v>-1.6598991017595888</v>
      </c>
      <c r="O11" s="17">
        <v>91.837692307692294</v>
      </c>
      <c r="P11" s="24">
        <v>13</v>
      </c>
      <c r="Q11" s="18">
        <v>1.2434773409418842</v>
      </c>
      <c r="R11" s="12">
        <f t="shared" ref="R11" si="4">Q11*100/O11</f>
        <v>1.353994541561157</v>
      </c>
      <c r="S11" s="13">
        <v>114</v>
      </c>
      <c r="T11" s="9">
        <f t="shared" ref="T11" si="5">(O11-S11)/S11*100</f>
        <v>-19.440620782726057</v>
      </c>
      <c r="U11" s="17"/>
      <c r="V11" s="24"/>
      <c r="W11" s="18"/>
      <c r="X11" s="12"/>
      <c r="Y11" s="13"/>
      <c r="Z11" s="9"/>
      <c r="AA11" s="17"/>
      <c r="AB11" s="24"/>
      <c r="AC11" s="18"/>
      <c r="AD11" s="12"/>
      <c r="AE11" s="13"/>
      <c r="AF11" s="9"/>
      <c r="AG11" s="17"/>
      <c r="AH11" s="24"/>
      <c r="AI11" s="18"/>
      <c r="AJ11" s="12"/>
      <c r="AK11" s="13"/>
      <c r="AL11" s="9"/>
    </row>
    <row r="12" spans="1:38" s="2" customFormat="1" x14ac:dyDescent="0.3">
      <c r="A12" s="3" t="s">
        <v>12</v>
      </c>
      <c r="B12" s="4">
        <v>66</v>
      </c>
      <c r="C12" s="28">
        <v>58.534000000000013</v>
      </c>
      <c r="D12" s="2">
        <v>15</v>
      </c>
      <c r="E12" s="28">
        <v>1.9203526461861864</v>
      </c>
      <c r="F12" s="7">
        <f t="shared" si="0"/>
        <v>3.2807473369087812</v>
      </c>
      <c r="G12" s="8">
        <v>54</v>
      </c>
      <c r="H12" s="9">
        <f>(C12-G12)/G12*100</f>
        <v>8.3962962962963203</v>
      </c>
      <c r="I12" s="6"/>
      <c r="J12" s="6"/>
      <c r="K12" s="6"/>
      <c r="L12" s="7"/>
      <c r="M12" s="6"/>
      <c r="N12" s="9"/>
      <c r="O12" s="24"/>
      <c r="P12" s="24"/>
      <c r="Q12" s="24"/>
      <c r="R12" s="12"/>
      <c r="S12" s="13"/>
      <c r="T12" s="9"/>
      <c r="U12" s="24"/>
      <c r="V12" s="24"/>
      <c r="W12" s="24"/>
      <c r="X12" s="12"/>
      <c r="Y12" s="13"/>
      <c r="Z12" s="9"/>
      <c r="AA12" s="24"/>
      <c r="AB12" s="24"/>
      <c r="AC12" s="24"/>
      <c r="AD12" s="12"/>
      <c r="AE12" s="13"/>
      <c r="AF12" s="9"/>
      <c r="AG12" s="24"/>
      <c r="AH12" s="24"/>
      <c r="AI12" s="24"/>
      <c r="AJ12" s="12"/>
      <c r="AK12" s="13"/>
      <c r="AL12" s="9"/>
    </row>
    <row r="13" spans="1:38" s="2" customFormat="1" x14ac:dyDescent="0.3">
      <c r="A13" s="3" t="s">
        <v>13</v>
      </c>
      <c r="B13" s="4">
        <v>85</v>
      </c>
      <c r="C13" s="28">
        <v>39.640000000000008</v>
      </c>
      <c r="D13" s="2">
        <v>15</v>
      </c>
      <c r="E13" s="28">
        <v>0.7908765480691119</v>
      </c>
      <c r="F13" s="7">
        <f t="shared" si="0"/>
        <v>1.9951476994679913</v>
      </c>
      <c r="G13" s="8">
        <v>37.299999999999997</v>
      </c>
      <c r="H13" s="9">
        <f t="shared" ref="H13:H37" si="6">(C13-G13)/G13*100</f>
        <v>6.2734584450402435</v>
      </c>
      <c r="I13" s="15">
        <v>32.668571428571433</v>
      </c>
      <c r="J13" s="6">
        <v>21</v>
      </c>
      <c r="K13" s="5">
        <v>0.59204970833778581</v>
      </c>
      <c r="L13" s="7">
        <f t="shared" si="2"/>
        <v>1.8122913933726166</v>
      </c>
      <c r="M13" s="6">
        <v>31.4</v>
      </c>
      <c r="N13" s="9">
        <f t="shared" si="3"/>
        <v>4.0400363967243118</v>
      </c>
      <c r="O13" s="25"/>
      <c r="P13" s="24"/>
      <c r="Q13" s="26"/>
      <c r="R13" s="12"/>
      <c r="S13" s="13"/>
      <c r="T13" s="9"/>
      <c r="U13" s="25"/>
      <c r="V13" s="24"/>
      <c r="W13" s="26"/>
      <c r="X13" s="12"/>
      <c r="Y13" s="13"/>
      <c r="Z13" s="9"/>
      <c r="AA13" s="25"/>
      <c r="AB13" s="24"/>
      <c r="AC13" s="26"/>
      <c r="AD13" s="12"/>
      <c r="AE13" s="13"/>
      <c r="AF13" s="9"/>
      <c r="AG13" s="25"/>
      <c r="AH13" s="24"/>
      <c r="AI13" s="26"/>
      <c r="AJ13" s="12"/>
      <c r="AK13" s="13"/>
      <c r="AL13" s="9"/>
    </row>
    <row r="14" spans="1:38" s="2" customFormat="1" x14ac:dyDescent="0.3">
      <c r="A14" s="3" t="s">
        <v>14</v>
      </c>
      <c r="B14" s="4">
        <v>88</v>
      </c>
      <c r="C14" s="28">
        <v>74.414666666666648</v>
      </c>
      <c r="D14" s="2">
        <v>15</v>
      </c>
      <c r="E14" s="28">
        <v>1.232835678232834</v>
      </c>
      <c r="F14" s="7">
        <f t="shared" si="0"/>
        <v>1.6567106102284956</v>
      </c>
      <c r="G14" s="8">
        <v>69.400000000000006</v>
      </c>
      <c r="H14" s="9">
        <f t="shared" si="6"/>
        <v>7.2257444764649019</v>
      </c>
      <c r="I14" s="15">
        <v>77.297142857142859</v>
      </c>
      <c r="J14" s="6">
        <v>21</v>
      </c>
      <c r="K14" s="5">
        <v>0.95180430161427088</v>
      </c>
      <c r="L14" s="7">
        <f t="shared" si="2"/>
        <v>1.2313576756302018</v>
      </c>
      <c r="M14" s="6">
        <v>78.400000000000006</v>
      </c>
      <c r="N14" s="9">
        <f t="shared" si="3"/>
        <v>-1.4067055393586054</v>
      </c>
      <c r="O14" s="17">
        <v>484.25387096774205</v>
      </c>
      <c r="P14" s="24">
        <v>31</v>
      </c>
      <c r="Q14" s="17">
        <v>24.346617380027602</v>
      </c>
      <c r="R14" s="12">
        <f t="shared" ref="R14:R37" si="7">Q14*100/O14</f>
        <v>5.027655706989572</v>
      </c>
      <c r="S14" s="13">
        <v>500</v>
      </c>
      <c r="T14" s="9">
        <f>(O14-S14)/S14*100</f>
        <v>-3.1492258064515908</v>
      </c>
      <c r="U14" s="30">
        <v>8.0114583333333336</v>
      </c>
      <c r="V14" s="24">
        <v>48</v>
      </c>
      <c r="W14" s="30">
        <v>0.80578490763719735</v>
      </c>
      <c r="X14" s="12">
        <f>W14*100/U14</f>
        <v>10.057905491245734</v>
      </c>
      <c r="Y14" s="13">
        <v>8.4700000000000006</v>
      </c>
      <c r="Z14" s="9">
        <f>(U14-Y14)/Y14*100</f>
        <v>-5.4137150728059868</v>
      </c>
      <c r="AA14" s="31">
        <v>326.23449999999991</v>
      </c>
      <c r="AB14" s="33">
        <v>20</v>
      </c>
      <c r="AC14" s="30">
        <v>3.5951304419640775</v>
      </c>
      <c r="AD14" s="12">
        <f>AC14*100/AA14</f>
        <v>1.1020080469613356</v>
      </c>
      <c r="AE14" s="13">
        <v>312</v>
      </c>
      <c r="AF14" s="9">
        <f>(AA14-AE14)/AE14*100</f>
        <v>4.5623397435897157</v>
      </c>
      <c r="AG14" s="30">
        <v>16.456499999999998</v>
      </c>
      <c r="AH14" s="33">
        <v>20</v>
      </c>
      <c r="AI14" s="30">
        <v>1.547293987647637</v>
      </c>
      <c r="AJ14" s="12">
        <f>AI14*100/AG14</f>
        <v>9.4023272727957785</v>
      </c>
      <c r="AK14" s="34">
        <v>22</v>
      </c>
      <c r="AL14" s="9">
        <f>(AG14-AK14)/AK14*100</f>
        <v>-25.197727272727281</v>
      </c>
    </row>
    <row r="15" spans="1:38" s="2" customFormat="1" x14ac:dyDescent="0.3">
      <c r="A15" s="3" t="s">
        <v>15</v>
      </c>
      <c r="B15" s="4">
        <v>89</v>
      </c>
      <c r="C15" s="28">
        <v>43.515999999999998</v>
      </c>
      <c r="D15" s="2">
        <v>15</v>
      </c>
      <c r="E15" s="28">
        <v>0.93565714111221643</v>
      </c>
      <c r="F15" s="7">
        <f t="shared" si="0"/>
        <v>2.1501450986125024</v>
      </c>
      <c r="G15" s="8">
        <v>42</v>
      </c>
      <c r="H15" s="9">
        <f t="shared" si="6"/>
        <v>3.6095238095238056</v>
      </c>
      <c r="I15" s="15">
        <v>37.911904761904758</v>
      </c>
      <c r="J15" s="6">
        <v>21</v>
      </c>
      <c r="K15" s="5">
        <v>1.0174016859019797</v>
      </c>
      <c r="L15" s="7">
        <f t="shared" si="2"/>
        <v>2.6835942226893894</v>
      </c>
      <c r="M15" s="6">
        <v>38.299999999999997</v>
      </c>
      <c r="N15" s="9">
        <f t="shared" si="3"/>
        <v>-1.0133034937212517</v>
      </c>
      <c r="O15" s="17">
        <v>449.74225806451608</v>
      </c>
      <c r="P15" s="24">
        <v>31</v>
      </c>
      <c r="Q15" s="17">
        <v>23.237027163513176</v>
      </c>
      <c r="R15" s="12">
        <f t="shared" si="7"/>
        <v>5.1667431171610732</v>
      </c>
      <c r="S15" s="13">
        <v>410</v>
      </c>
      <c r="T15" s="9">
        <f t="shared" ref="T15:T37" si="8">(O15-S15)/S15*100</f>
        <v>9.6932336742722143</v>
      </c>
      <c r="U15" s="30">
        <v>922.00874999999996</v>
      </c>
      <c r="V15" s="24">
        <v>48</v>
      </c>
      <c r="W15" s="30">
        <v>65.937536871019233</v>
      </c>
      <c r="X15" s="12">
        <f t="shared" ref="X15:X37" si="9">W15*100/U15</f>
        <v>7.1515087976138227</v>
      </c>
      <c r="Y15" s="13">
        <v>875</v>
      </c>
      <c r="Z15" s="9">
        <f t="shared" ref="Z15:Z37" si="10">(U15-Y15)/Y15*100</f>
        <v>5.3724285714285678</v>
      </c>
      <c r="AA15" s="31">
        <v>641.72450000000003</v>
      </c>
      <c r="AB15" s="33">
        <v>20</v>
      </c>
      <c r="AC15" s="30">
        <v>11.795130339968363</v>
      </c>
      <c r="AD15" s="12">
        <f t="shared" ref="AD15:AD37" si="11">AC15*100/AA15</f>
        <v>1.8380364689159232</v>
      </c>
      <c r="AE15" s="13">
        <v>524</v>
      </c>
      <c r="AF15" s="9">
        <f t="shared" ref="AF15:AF37" si="12">(AA15-AE15)/AE15*100</f>
        <v>22.466507633587792</v>
      </c>
      <c r="AG15" s="31">
        <v>3601.0505000000012</v>
      </c>
      <c r="AH15" s="33">
        <v>20</v>
      </c>
      <c r="AI15" s="31">
        <v>1441.2840291229868</v>
      </c>
      <c r="AJ15" s="12">
        <f t="shared" ref="AJ15:AJ37" si="13">AI15*100/AG15</f>
        <v>40.023988253510645</v>
      </c>
      <c r="AK15" s="34">
        <v>3156</v>
      </c>
      <c r="AL15" s="9">
        <f t="shared" ref="AL15:AL37" si="14">(AG15-AK15)/AK15*100</f>
        <v>14.101726869455044</v>
      </c>
    </row>
    <row r="16" spans="1:38" s="2" customFormat="1" x14ac:dyDescent="0.3">
      <c r="A16" s="3" t="s">
        <v>16</v>
      </c>
      <c r="B16" s="4">
        <v>90</v>
      </c>
      <c r="C16" s="28">
        <v>45.433333333333316</v>
      </c>
      <c r="D16" s="2">
        <v>15</v>
      </c>
      <c r="E16" s="28">
        <v>1.1415945406483401</v>
      </c>
      <c r="F16" s="7">
        <f t="shared" si="0"/>
        <v>2.5126805736940727</v>
      </c>
      <c r="G16" s="8">
        <v>42</v>
      </c>
      <c r="H16" s="9">
        <f t="shared" si="6"/>
        <v>8.1746031746031331</v>
      </c>
      <c r="I16" s="15">
        <v>38.608095238095238</v>
      </c>
      <c r="J16" s="6">
        <v>21</v>
      </c>
      <c r="K16" s="5">
        <v>1.4520179718158419</v>
      </c>
      <c r="L16" s="7">
        <f t="shared" si="2"/>
        <v>3.7609158464339676</v>
      </c>
      <c r="M16" s="6">
        <v>37.9</v>
      </c>
      <c r="N16" s="9">
        <f t="shared" si="3"/>
        <v>1.868325166478205</v>
      </c>
      <c r="O16" s="25"/>
      <c r="P16" s="24"/>
      <c r="Q16" s="25"/>
      <c r="R16" s="12"/>
      <c r="S16" s="13"/>
      <c r="T16" s="9"/>
      <c r="U16" s="30">
        <v>228.32562500000006</v>
      </c>
      <c r="V16" s="24">
        <v>48</v>
      </c>
      <c r="W16" s="30">
        <v>17.573138823548344</v>
      </c>
      <c r="X16" s="12">
        <f t="shared" si="9"/>
        <v>7.6965250061390789</v>
      </c>
      <c r="Y16" s="13">
        <v>236</v>
      </c>
      <c r="Z16" s="9">
        <f t="shared" si="10"/>
        <v>-3.2518538135592969</v>
      </c>
      <c r="AA16" s="31">
        <v>1475.5210000000002</v>
      </c>
      <c r="AB16" s="33">
        <v>20</v>
      </c>
      <c r="AC16" s="30">
        <v>28.789155286414065</v>
      </c>
      <c r="AD16" s="12">
        <f t="shared" si="11"/>
        <v>1.9511179635135021</v>
      </c>
      <c r="AE16" s="13">
        <v>1250</v>
      </c>
      <c r="AF16" s="9">
        <f t="shared" si="12"/>
        <v>18.041680000000014</v>
      </c>
      <c r="AG16" s="31">
        <v>625.19850000000008</v>
      </c>
      <c r="AH16" s="33">
        <v>20</v>
      </c>
      <c r="AI16" s="31">
        <v>333.86862949487988</v>
      </c>
      <c r="AJ16" s="12">
        <f t="shared" si="13"/>
        <v>53.402020237553323</v>
      </c>
      <c r="AK16" s="34">
        <v>475</v>
      </c>
      <c r="AL16" s="9">
        <f t="shared" si="14"/>
        <v>31.620736842105281</v>
      </c>
    </row>
    <row r="17" spans="1:38" s="2" customFormat="1" x14ac:dyDescent="0.3">
      <c r="A17" s="3" t="s">
        <v>17</v>
      </c>
      <c r="B17" s="4">
        <v>93</v>
      </c>
      <c r="C17" s="28">
        <v>44.664000000000001</v>
      </c>
      <c r="D17" s="2">
        <v>15</v>
      </c>
      <c r="E17" s="28">
        <v>0.91590548483064482</v>
      </c>
      <c r="F17" s="7">
        <f t="shared" si="0"/>
        <v>2.0506570948205374</v>
      </c>
      <c r="G17" s="8">
        <v>42</v>
      </c>
      <c r="H17" s="9">
        <f t="shared" si="6"/>
        <v>6.3428571428571461</v>
      </c>
      <c r="I17" s="15">
        <v>35.640952380952371</v>
      </c>
      <c r="J17" s="6">
        <v>21</v>
      </c>
      <c r="K17" s="5">
        <v>0.48308285792299427</v>
      </c>
      <c r="L17" s="7">
        <f t="shared" si="2"/>
        <v>1.3554151212333168</v>
      </c>
      <c r="M17" s="6">
        <v>38.9</v>
      </c>
      <c r="N17" s="9">
        <f t="shared" si="3"/>
        <v>-8.3780144448525142</v>
      </c>
      <c r="O17" s="24"/>
      <c r="P17" s="24"/>
      <c r="Q17" s="24"/>
      <c r="R17" s="12"/>
      <c r="S17" s="13"/>
      <c r="T17" s="9"/>
      <c r="U17" s="30">
        <v>919.84416666666664</v>
      </c>
      <c r="V17" s="24">
        <v>48</v>
      </c>
      <c r="W17" s="30">
        <v>81.177693897553041</v>
      </c>
      <c r="X17" s="12">
        <f t="shared" si="9"/>
        <v>8.8251572211111533</v>
      </c>
      <c r="Y17" s="13">
        <v>923</v>
      </c>
      <c r="Z17" s="9">
        <f t="shared" si="10"/>
        <v>-0.34191043698086265</v>
      </c>
      <c r="AA17" s="31">
        <v>4696.4920000000002</v>
      </c>
      <c r="AB17" s="33">
        <v>20</v>
      </c>
      <c r="AC17" s="30">
        <v>84.718281293137437</v>
      </c>
      <c r="AD17" s="12">
        <f t="shared" si="11"/>
        <v>1.803862995894328</v>
      </c>
      <c r="AE17" s="13">
        <v>6835</v>
      </c>
      <c r="AF17" s="9">
        <f t="shared" si="12"/>
        <v>-31.287607900512064</v>
      </c>
      <c r="AG17" s="31">
        <v>7468.4725000000008</v>
      </c>
      <c r="AH17" s="33">
        <v>20</v>
      </c>
      <c r="AI17" s="31">
        <v>421.77905561630121</v>
      </c>
      <c r="AJ17" s="12">
        <f t="shared" si="13"/>
        <v>5.6474607842005327</v>
      </c>
      <c r="AK17" s="34">
        <v>4340</v>
      </c>
      <c r="AL17" s="9">
        <f t="shared" si="14"/>
        <v>72.084619815668219</v>
      </c>
    </row>
    <row r="18" spans="1:38" s="2" customFormat="1" x14ac:dyDescent="0.3">
      <c r="A18" s="3" t="s">
        <v>18</v>
      </c>
      <c r="B18" s="4">
        <v>137</v>
      </c>
      <c r="C18" s="28">
        <v>74.149333333333331</v>
      </c>
      <c r="D18" s="2">
        <v>15</v>
      </c>
      <c r="E18" s="28">
        <v>1.8559112766149859</v>
      </c>
      <c r="F18" s="7">
        <f t="shared" si="0"/>
        <v>2.5029372391952087</v>
      </c>
      <c r="G18" s="8">
        <v>67</v>
      </c>
      <c r="H18" s="9">
        <f t="shared" si="6"/>
        <v>10.670646766169151</v>
      </c>
      <c r="I18" s="15">
        <v>37.722857142857144</v>
      </c>
      <c r="J18" s="6">
        <v>21</v>
      </c>
      <c r="K18" s="5">
        <v>0.73018588631349834</v>
      </c>
      <c r="L18" s="7">
        <f t="shared" si="2"/>
        <v>1.9356590184785611</v>
      </c>
      <c r="M18" s="6">
        <v>39.299999999999997</v>
      </c>
      <c r="N18" s="9">
        <f t="shared" si="3"/>
        <v>-4.0130861504907207</v>
      </c>
      <c r="O18" s="18">
        <v>1.5177419354838708</v>
      </c>
      <c r="P18" s="27">
        <v>31</v>
      </c>
      <c r="Q18" s="18">
        <v>0.23538209613901348</v>
      </c>
      <c r="R18" s="12">
        <f t="shared" si="7"/>
        <v>15.508703465057213</v>
      </c>
      <c r="S18" s="13">
        <v>1.8</v>
      </c>
      <c r="T18" s="9">
        <f t="shared" si="8"/>
        <v>-15.6810035842294</v>
      </c>
      <c r="U18" s="30"/>
      <c r="V18" s="24"/>
      <c r="W18" s="30"/>
      <c r="X18" s="12"/>
      <c r="Y18" s="13"/>
      <c r="Z18" s="9"/>
      <c r="AA18" s="30"/>
      <c r="AB18" s="33"/>
      <c r="AC18" s="30"/>
      <c r="AD18" s="12"/>
      <c r="AE18" s="13"/>
      <c r="AF18" s="9"/>
      <c r="AG18" s="30"/>
      <c r="AH18" s="33"/>
      <c r="AI18" s="30"/>
      <c r="AJ18" s="12"/>
      <c r="AK18" s="34"/>
      <c r="AL18" s="9"/>
    </row>
    <row r="19" spans="1:38" s="2" customFormat="1" x14ac:dyDescent="0.3">
      <c r="A19" s="3" t="s">
        <v>19</v>
      </c>
      <c r="B19" s="4">
        <v>139</v>
      </c>
      <c r="C19" s="28">
        <v>41.972000000000001</v>
      </c>
      <c r="D19" s="2">
        <v>15</v>
      </c>
      <c r="E19" s="28">
        <v>0.86428500590289825</v>
      </c>
      <c r="F19" s="7">
        <f t="shared" si="0"/>
        <v>2.0591942387851381</v>
      </c>
      <c r="G19" s="8">
        <v>39.1</v>
      </c>
      <c r="H19" s="9">
        <f t="shared" si="6"/>
        <v>7.345268542199487</v>
      </c>
      <c r="I19" s="15">
        <v>38.515238095238089</v>
      </c>
      <c r="J19" s="6">
        <v>21</v>
      </c>
      <c r="K19" s="5">
        <v>0.87384563309327712</v>
      </c>
      <c r="L19" s="7">
        <f t="shared" si="2"/>
        <v>2.2688309259116766</v>
      </c>
      <c r="M19" s="6">
        <v>36</v>
      </c>
      <c r="N19" s="9">
        <f t="shared" si="3"/>
        <v>6.9867724867724705</v>
      </c>
      <c r="O19" s="17">
        <v>3434.2329032258062</v>
      </c>
      <c r="P19" s="27">
        <v>31</v>
      </c>
      <c r="Q19" s="17">
        <v>98.574699972273066</v>
      </c>
      <c r="R19" s="12">
        <f t="shared" si="7"/>
        <v>2.8703557024242867</v>
      </c>
      <c r="S19" s="13">
        <v>3310</v>
      </c>
      <c r="T19" s="9">
        <f t="shared" si="8"/>
        <v>3.7532599161875</v>
      </c>
      <c r="U19" s="31">
        <v>485.32937500000003</v>
      </c>
      <c r="V19" s="24">
        <v>48</v>
      </c>
      <c r="W19" s="30">
        <v>39.79843685619835</v>
      </c>
      <c r="X19" s="12">
        <f t="shared" si="9"/>
        <v>8.2002942550506752</v>
      </c>
      <c r="Y19" s="13">
        <v>467</v>
      </c>
      <c r="Z19" s="9">
        <f t="shared" si="10"/>
        <v>3.9249197002141383</v>
      </c>
      <c r="AA19" s="30">
        <v>401.303</v>
      </c>
      <c r="AB19" s="33">
        <v>20</v>
      </c>
      <c r="AC19" s="30">
        <v>5.3770673869880561</v>
      </c>
      <c r="AD19" s="12">
        <f t="shared" si="11"/>
        <v>1.3399021156054292</v>
      </c>
      <c r="AE19" s="13">
        <v>408</v>
      </c>
      <c r="AF19" s="9">
        <f t="shared" si="12"/>
        <v>-1.6414215686274516</v>
      </c>
      <c r="AG19" s="31">
        <v>1479.7130000000002</v>
      </c>
      <c r="AH19" s="33">
        <v>20</v>
      </c>
      <c r="AI19" s="31">
        <v>144.58013939098203</v>
      </c>
      <c r="AJ19" s="12">
        <f t="shared" si="13"/>
        <v>9.7708230846780424</v>
      </c>
      <c r="AK19" s="34">
        <v>2265</v>
      </c>
      <c r="AL19" s="9">
        <f t="shared" si="14"/>
        <v>-34.670507726269307</v>
      </c>
    </row>
    <row r="20" spans="1:38" s="2" customFormat="1" x14ac:dyDescent="0.3">
      <c r="A20" s="3" t="s">
        <v>20</v>
      </c>
      <c r="B20" s="4">
        <v>140</v>
      </c>
      <c r="C20" s="28">
        <v>44.576666666666675</v>
      </c>
      <c r="D20" s="2">
        <v>15</v>
      </c>
      <c r="E20" s="28">
        <v>0.83113233144966392</v>
      </c>
      <c r="F20" s="7">
        <f t="shared" si="0"/>
        <v>1.8645008557159886</v>
      </c>
      <c r="G20" s="8">
        <v>41.4</v>
      </c>
      <c r="H20" s="9">
        <f t="shared" si="6"/>
        <v>7.6731078904992183</v>
      </c>
      <c r="I20" s="15">
        <v>38.726666666666674</v>
      </c>
      <c r="J20" s="6">
        <v>21</v>
      </c>
      <c r="K20" s="5">
        <v>0.72413626710263201</v>
      </c>
      <c r="L20" s="7">
        <f t="shared" si="2"/>
        <v>1.8698646938439454</v>
      </c>
      <c r="M20" s="6">
        <v>38.4</v>
      </c>
      <c r="N20" s="9">
        <f t="shared" si="3"/>
        <v>0.8506944444444664</v>
      </c>
      <c r="O20" s="17">
        <v>4188.0916129032248</v>
      </c>
      <c r="P20" s="27">
        <v>31</v>
      </c>
      <c r="Q20" s="17">
        <v>191.22378823596148</v>
      </c>
      <c r="R20" s="12">
        <f t="shared" si="7"/>
        <v>4.5658931539800616</v>
      </c>
      <c r="S20" s="13">
        <v>4430</v>
      </c>
      <c r="T20" s="9">
        <f t="shared" si="8"/>
        <v>-5.4606859389791245</v>
      </c>
      <c r="U20" s="31">
        <v>1655.3783333333329</v>
      </c>
      <c r="V20" s="24">
        <v>48</v>
      </c>
      <c r="W20" s="31">
        <v>105.73631829070726</v>
      </c>
      <c r="X20" s="12">
        <f t="shared" si="9"/>
        <v>6.3874412369402336</v>
      </c>
      <c r="Y20" s="13">
        <v>2134</v>
      </c>
      <c r="Z20" s="9">
        <f t="shared" si="10"/>
        <v>-22.428381755701366</v>
      </c>
      <c r="AA20" s="31">
        <v>1507.7684999999999</v>
      </c>
      <c r="AB20" s="33">
        <v>20</v>
      </c>
      <c r="AC20" s="30">
        <v>49.230023709863104</v>
      </c>
      <c r="AD20" s="12">
        <f t="shared" si="11"/>
        <v>3.2650916708939808</v>
      </c>
      <c r="AE20" s="13">
        <v>1881</v>
      </c>
      <c r="AF20" s="9">
        <f t="shared" si="12"/>
        <v>-19.842185007974486</v>
      </c>
      <c r="AG20" s="31">
        <v>3815.4365000000007</v>
      </c>
      <c r="AH20" s="33">
        <v>20</v>
      </c>
      <c r="AI20" s="31">
        <v>204.08672571586095</v>
      </c>
      <c r="AJ20" s="12">
        <f t="shared" si="13"/>
        <v>5.3489745070023025</v>
      </c>
      <c r="AK20" s="34">
        <v>6169</v>
      </c>
      <c r="AL20" s="9">
        <f t="shared" si="14"/>
        <v>-38.151458907440414</v>
      </c>
    </row>
    <row r="21" spans="1:38" s="2" customFormat="1" x14ac:dyDescent="0.3">
      <c r="A21" s="3" t="s">
        <v>21</v>
      </c>
      <c r="B21" s="4">
        <v>141</v>
      </c>
      <c r="C21" s="28">
        <v>48.532000000000011</v>
      </c>
      <c r="D21" s="2">
        <v>15</v>
      </c>
      <c r="E21" s="28">
        <v>0.95676687711419928</v>
      </c>
      <c r="F21" s="7">
        <f t="shared" si="0"/>
        <v>1.9714144834628677</v>
      </c>
      <c r="G21" s="19">
        <v>45</v>
      </c>
      <c r="H21" s="9">
        <f t="shared" si="6"/>
        <v>7.8488888888889123</v>
      </c>
      <c r="I21" s="15">
        <v>37.160476190476196</v>
      </c>
      <c r="J21" s="6">
        <v>21</v>
      </c>
      <c r="K21" s="5">
        <v>0.47586212488993257</v>
      </c>
      <c r="L21" s="7">
        <f t="shared" si="2"/>
        <v>1.2805598142789425</v>
      </c>
      <c r="M21" s="6">
        <v>37.9</v>
      </c>
      <c r="N21" s="9">
        <f t="shared" si="3"/>
        <v>-1.9512501570548888</v>
      </c>
      <c r="O21" s="17">
        <v>331.54451612903222</v>
      </c>
      <c r="P21" s="27">
        <v>31</v>
      </c>
      <c r="Q21" s="17">
        <v>15.608527335767382</v>
      </c>
      <c r="R21" s="12">
        <f t="shared" si="7"/>
        <v>4.7078225023914362</v>
      </c>
      <c r="S21" s="13">
        <v>320</v>
      </c>
      <c r="T21" s="9">
        <f t="shared" si="8"/>
        <v>3.6076612903225684</v>
      </c>
      <c r="U21" s="31">
        <v>382.4660416666668</v>
      </c>
      <c r="V21" s="24">
        <v>48</v>
      </c>
      <c r="W21" s="30">
        <v>28.800168050601862</v>
      </c>
      <c r="X21" s="12">
        <f t="shared" si="9"/>
        <v>7.5301242236042132</v>
      </c>
      <c r="Y21" s="13">
        <v>351</v>
      </c>
      <c r="Z21" s="9">
        <f t="shared" si="10"/>
        <v>8.9646842355176055</v>
      </c>
      <c r="AA21" s="31">
        <v>296.00850000000008</v>
      </c>
      <c r="AB21" s="33">
        <v>20</v>
      </c>
      <c r="AC21" s="30">
        <v>3.1323058178987009</v>
      </c>
      <c r="AD21" s="12">
        <f t="shared" si="11"/>
        <v>1.0581810380102936</v>
      </c>
      <c r="AE21" s="13">
        <v>287</v>
      </c>
      <c r="AF21" s="9">
        <f t="shared" si="12"/>
        <v>3.1388501742160568</v>
      </c>
      <c r="AG21" s="31">
        <v>755.06100000000015</v>
      </c>
      <c r="AH21" s="33">
        <v>20</v>
      </c>
      <c r="AI21" s="31">
        <v>123.80998237536893</v>
      </c>
      <c r="AJ21" s="12">
        <f t="shared" si="13"/>
        <v>16.397348343427737</v>
      </c>
      <c r="AK21" s="34">
        <v>797</v>
      </c>
      <c r="AL21" s="9">
        <f t="shared" si="14"/>
        <v>-5.2621079046423898</v>
      </c>
    </row>
    <row r="22" spans="1:38" s="2" customFormat="1" x14ac:dyDescent="0.3">
      <c r="A22" s="3" t="s">
        <v>22</v>
      </c>
      <c r="B22" s="4">
        <v>146</v>
      </c>
      <c r="C22" s="28">
        <v>47.98</v>
      </c>
      <c r="D22" s="2">
        <v>15</v>
      </c>
      <c r="E22" s="28">
        <v>1.0494011897948547</v>
      </c>
      <c r="F22" s="7">
        <f t="shared" si="0"/>
        <v>2.1871637969880258</v>
      </c>
      <c r="G22" s="19">
        <v>44.7</v>
      </c>
      <c r="H22" s="9">
        <f t="shared" si="6"/>
        <v>7.3378076062639686</v>
      </c>
      <c r="I22" s="15">
        <v>36.166190476190479</v>
      </c>
      <c r="J22" s="6">
        <v>21</v>
      </c>
      <c r="K22" s="5">
        <v>0.71294793772389942</v>
      </c>
      <c r="L22" s="7">
        <f t="shared" si="2"/>
        <v>1.9713105758076981</v>
      </c>
      <c r="M22" s="6">
        <v>35.5</v>
      </c>
      <c r="N22" s="9">
        <f t="shared" si="3"/>
        <v>1.8765928906774068</v>
      </c>
      <c r="O22" s="17">
        <v>1065.3906451612904</v>
      </c>
      <c r="P22" s="27">
        <v>31</v>
      </c>
      <c r="Q22" s="17">
        <v>53.264231208537673</v>
      </c>
      <c r="R22" s="12">
        <f t="shared" si="7"/>
        <v>4.9995024313803658</v>
      </c>
      <c r="S22" s="13">
        <v>870</v>
      </c>
      <c r="T22" s="9">
        <f t="shared" si="8"/>
        <v>22.458694846125336</v>
      </c>
      <c r="U22" s="31">
        <v>1600.6595833333331</v>
      </c>
      <c r="V22" s="24">
        <v>48</v>
      </c>
      <c r="W22" s="31">
        <v>121.790066271334</v>
      </c>
      <c r="X22" s="12">
        <f t="shared" si="9"/>
        <v>7.6087425171134306</v>
      </c>
      <c r="Y22" s="13">
        <v>1742</v>
      </c>
      <c r="Z22" s="9">
        <f t="shared" si="10"/>
        <v>-8.1136863758132538</v>
      </c>
      <c r="AA22" s="31">
        <v>1315.3020000000001</v>
      </c>
      <c r="AB22" s="33">
        <v>20</v>
      </c>
      <c r="AC22" s="30">
        <v>18.702046777938808</v>
      </c>
      <c r="AD22" s="12">
        <f t="shared" si="11"/>
        <v>1.4218823340904831</v>
      </c>
      <c r="AE22" s="13">
        <v>1249</v>
      </c>
      <c r="AF22" s="9">
        <f t="shared" si="12"/>
        <v>5.3084067253803147</v>
      </c>
      <c r="AG22" s="31">
        <v>2691.1550000000007</v>
      </c>
      <c r="AH22" s="33">
        <v>20</v>
      </c>
      <c r="AI22" s="31">
        <v>603.69000367912304</v>
      </c>
      <c r="AJ22" s="12">
        <f t="shared" si="13"/>
        <v>22.432375826703513</v>
      </c>
      <c r="AK22" s="34">
        <v>3084</v>
      </c>
      <c r="AL22" s="9">
        <f t="shared" si="14"/>
        <v>-12.738164721141354</v>
      </c>
    </row>
    <row r="23" spans="1:38" s="2" customFormat="1" x14ac:dyDescent="0.3">
      <c r="A23" s="3" t="s">
        <v>23</v>
      </c>
      <c r="B23" s="4">
        <v>147</v>
      </c>
      <c r="C23" s="28">
        <v>51.077333333333328</v>
      </c>
      <c r="D23" s="2">
        <v>15</v>
      </c>
      <c r="E23" s="28">
        <v>1.1051015898140417</v>
      </c>
      <c r="F23" s="7">
        <f t="shared" si="0"/>
        <v>2.1635851319842625</v>
      </c>
      <c r="G23" s="19">
        <v>47.8</v>
      </c>
      <c r="H23" s="9">
        <f t="shared" si="6"/>
        <v>6.8563458856345854</v>
      </c>
      <c r="I23" s="15">
        <v>38.238571428571426</v>
      </c>
      <c r="J23" s="6">
        <v>21</v>
      </c>
      <c r="K23" s="5">
        <v>0.96949102994450542</v>
      </c>
      <c r="L23" s="7">
        <f t="shared" si="2"/>
        <v>2.5353746066468181</v>
      </c>
      <c r="M23" s="6">
        <v>37.700000000000003</v>
      </c>
      <c r="N23" s="9">
        <f t="shared" si="3"/>
        <v>1.4285714285714135</v>
      </c>
      <c r="O23" s="17">
        <v>135.2609677419355</v>
      </c>
      <c r="P23" s="27">
        <v>31</v>
      </c>
      <c r="Q23" s="18">
        <v>7.7399945541921866</v>
      </c>
      <c r="R23" s="12">
        <f t="shared" si="7"/>
        <v>5.7222676160053263</v>
      </c>
      <c r="S23" s="13">
        <v>120</v>
      </c>
      <c r="T23" s="9">
        <f t="shared" si="8"/>
        <v>12.717473118279585</v>
      </c>
      <c r="U23" s="31">
        <v>333.50583333333321</v>
      </c>
      <c r="V23" s="24">
        <v>48</v>
      </c>
      <c r="W23" s="30">
        <v>24.591804190285291</v>
      </c>
      <c r="X23" s="12">
        <f t="shared" si="9"/>
        <v>7.373725354214784</v>
      </c>
      <c r="Y23" s="13">
        <v>375</v>
      </c>
      <c r="Z23" s="9">
        <f t="shared" si="10"/>
        <v>-11.065111111111142</v>
      </c>
      <c r="AA23" s="31">
        <v>287.07199999999995</v>
      </c>
      <c r="AB23" s="33">
        <v>20</v>
      </c>
      <c r="AC23" s="30">
        <v>3.7910415177723547</v>
      </c>
      <c r="AD23" s="12">
        <f t="shared" si="11"/>
        <v>1.3205890918558256</v>
      </c>
      <c r="AE23" s="13">
        <v>267</v>
      </c>
      <c r="AF23" s="9">
        <f t="shared" si="12"/>
        <v>7.517602996254662</v>
      </c>
      <c r="AG23" s="31">
        <v>641.35799999999995</v>
      </c>
      <c r="AH23" s="33">
        <v>20</v>
      </c>
      <c r="AI23" s="31">
        <v>204.7772882297663</v>
      </c>
      <c r="AJ23" s="12">
        <f t="shared" si="13"/>
        <v>31.928702570134984</v>
      </c>
      <c r="AK23" s="34">
        <v>615</v>
      </c>
      <c r="AL23" s="9">
        <f t="shared" si="14"/>
        <v>4.2858536585365767</v>
      </c>
    </row>
    <row r="24" spans="1:38" s="2" customFormat="1" x14ac:dyDescent="0.3">
      <c r="A24" s="3" t="s">
        <v>24</v>
      </c>
      <c r="B24" s="4">
        <v>153</v>
      </c>
      <c r="C24" s="28">
        <v>43.690000000000005</v>
      </c>
      <c r="D24" s="2">
        <v>15</v>
      </c>
      <c r="E24" s="28">
        <v>0.80471822930229953</v>
      </c>
      <c r="F24" s="7">
        <f t="shared" si="0"/>
        <v>1.841881962239184</v>
      </c>
      <c r="G24" s="19">
        <v>41</v>
      </c>
      <c r="H24" s="9">
        <f t="shared" si="6"/>
        <v>6.5609756097561087</v>
      </c>
      <c r="I24" s="15">
        <v>37.563809523809518</v>
      </c>
      <c r="J24" s="6">
        <v>21</v>
      </c>
      <c r="K24" s="5">
        <v>0.62793690917540601</v>
      </c>
      <c r="L24" s="7">
        <f t="shared" si="2"/>
        <v>1.6716539593179263</v>
      </c>
      <c r="M24" s="6">
        <v>35.6</v>
      </c>
      <c r="N24" s="9">
        <f t="shared" si="3"/>
        <v>5.5163188871053821</v>
      </c>
      <c r="O24" s="17">
        <v>16.878387096774194</v>
      </c>
      <c r="P24" s="27">
        <v>31</v>
      </c>
      <c r="Q24" s="18">
        <v>0.73340346683206403</v>
      </c>
      <c r="R24" s="12">
        <f t="shared" si="7"/>
        <v>4.3452224589174904</v>
      </c>
      <c r="S24" s="13">
        <v>16.899999999999999</v>
      </c>
      <c r="T24" s="9">
        <f t="shared" si="8"/>
        <v>-0.12788700133612166</v>
      </c>
      <c r="U24" s="30">
        <v>63.942916666666683</v>
      </c>
      <c r="V24" s="24">
        <v>48</v>
      </c>
      <c r="W24" s="30">
        <v>4.6138380932098828</v>
      </c>
      <c r="X24" s="12">
        <f t="shared" si="9"/>
        <v>7.2155577720386779</v>
      </c>
      <c r="Y24" s="13">
        <v>68.599999999999994</v>
      </c>
      <c r="Z24" s="9">
        <f t="shared" si="10"/>
        <v>-6.788751214771592</v>
      </c>
      <c r="AA24" s="30">
        <v>66.511499999999984</v>
      </c>
      <c r="AB24" s="33">
        <v>20</v>
      </c>
      <c r="AC24" s="30">
        <v>0.96196222160200873</v>
      </c>
      <c r="AD24" s="12">
        <f t="shared" si="11"/>
        <v>1.4463096180389992</v>
      </c>
      <c r="AE24" s="13">
        <v>67</v>
      </c>
      <c r="AF24" s="9">
        <f t="shared" si="12"/>
        <v>-0.7291044776119644</v>
      </c>
      <c r="AG24" s="30">
        <v>64.28</v>
      </c>
      <c r="AH24" s="33">
        <v>20</v>
      </c>
      <c r="AI24" s="30">
        <v>10.497194111310174</v>
      </c>
      <c r="AJ24" s="12">
        <f>AI24*100/AG24</f>
        <v>16.330420210501202</v>
      </c>
      <c r="AK24" s="34">
        <v>68</v>
      </c>
      <c r="AL24" s="9">
        <f t="shared" si="14"/>
        <v>-5.470588235294116</v>
      </c>
    </row>
    <row r="25" spans="1:38" s="2" customFormat="1" x14ac:dyDescent="0.3">
      <c r="A25" s="3" t="s">
        <v>25</v>
      </c>
      <c r="B25" s="4">
        <v>158</v>
      </c>
      <c r="C25" s="28">
        <v>53.31666666666667</v>
      </c>
      <c r="D25" s="2">
        <v>15</v>
      </c>
      <c r="E25" s="28">
        <v>1.497095600853612</v>
      </c>
      <c r="F25" s="7">
        <f t="shared" si="0"/>
        <v>2.8079317302662306</v>
      </c>
      <c r="G25" s="19">
        <v>50.7</v>
      </c>
      <c r="H25" s="9">
        <f t="shared" si="6"/>
        <v>5.1610782380013154</v>
      </c>
      <c r="I25" s="15">
        <v>35.773809523809526</v>
      </c>
      <c r="J25" s="6">
        <v>21</v>
      </c>
      <c r="K25" s="5">
        <v>0.99061837349443527</v>
      </c>
      <c r="L25" s="7">
        <f t="shared" si="2"/>
        <v>2.7691162520310333</v>
      </c>
      <c r="M25" s="6">
        <v>37.299999999999997</v>
      </c>
      <c r="N25" s="9">
        <f t="shared" si="3"/>
        <v>-4.0916634750414795</v>
      </c>
      <c r="O25" s="17">
        <v>112.2264516129032</v>
      </c>
      <c r="P25" s="27">
        <v>31</v>
      </c>
      <c r="Q25" s="18">
        <v>8.6747413211719078</v>
      </c>
      <c r="R25" s="12">
        <f t="shared" si="7"/>
        <v>7.7296762006636692</v>
      </c>
      <c r="S25" s="13">
        <v>103</v>
      </c>
      <c r="T25" s="9">
        <f t="shared" si="8"/>
        <v>8.9577200125273837</v>
      </c>
      <c r="U25" s="31">
        <v>247.37062499999999</v>
      </c>
      <c r="V25" s="24">
        <v>48</v>
      </c>
      <c r="W25" s="30">
        <v>18.050107137803096</v>
      </c>
      <c r="X25" s="12">
        <f t="shared" si="9"/>
        <v>7.2967868103996167</v>
      </c>
      <c r="Y25" s="13">
        <v>304</v>
      </c>
      <c r="Z25" s="9">
        <f t="shared" si="10"/>
        <v>-18.628083881578949</v>
      </c>
      <c r="AA25" s="31">
        <v>196.51049999999998</v>
      </c>
      <c r="AB25" s="33">
        <v>20</v>
      </c>
      <c r="AC25" s="30">
        <v>3.3115531020003943</v>
      </c>
      <c r="AD25" s="12">
        <f t="shared" si="11"/>
        <v>1.6851787064815338</v>
      </c>
      <c r="AE25" s="13">
        <v>194</v>
      </c>
      <c r="AF25" s="9">
        <f t="shared" si="12"/>
        <v>1.2940721649484428</v>
      </c>
      <c r="AG25" s="31">
        <v>554.91700000000003</v>
      </c>
      <c r="AH25" s="33">
        <v>20</v>
      </c>
      <c r="AI25" s="31">
        <v>170.04410941994135</v>
      </c>
      <c r="AJ25" s="12">
        <f t="shared" si="13"/>
        <v>30.643160944779368</v>
      </c>
      <c r="AK25" s="34">
        <v>514</v>
      </c>
      <c r="AL25" s="9">
        <f t="shared" si="14"/>
        <v>7.9605058365758818</v>
      </c>
    </row>
    <row r="26" spans="1:38" s="2" customFormat="1" x14ac:dyDescent="0.3">
      <c r="A26" s="3" t="s">
        <v>26</v>
      </c>
      <c r="B26" s="4">
        <v>159</v>
      </c>
      <c r="C26" s="28">
        <v>49.707333333333324</v>
      </c>
      <c r="D26" s="2">
        <v>15</v>
      </c>
      <c r="E26" s="28">
        <v>0.85185903148573228</v>
      </c>
      <c r="F26" s="7">
        <f t="shared" si="0"/>
        <v>1.7137492083376009</v>
      </c>
      <c r="G26" s="19">
        <v>47</v>
      </c>
      <c r="H26" s="9">
        <f t="shared" si="6"/>
        <v>5.7602836879432422</v>
      </c>
      <c r="I26" s="15">
        <v>37.874285714285719</v>
      </c>
      <c r="J26" s="6">
        <v>21</v>
      </c>
      <c r="K26" s="5">
        <v>1.0020707132162456</v>
      </c>
      <c r="L26" s="7">
        <f t="shared" si="2"/>
        <v>2.6457811528793447</v>
      </c>
      <c r="M26" s="6">
        <v>37.6</v>
      </c>
      <c r="N26" s="9">
        <f t="shared" si="3"/>
        <v>0.7294832826747808</v>
      </c>
      <c r="O26" s="17">
        <v>13.325161290322583</v>
      </c>
      <c r="P26" s="27">
        <v>31</v>
      </c>
      <c r="Q26" s="18">
        <v>0.44369562365614212</v>
      </c>
      <c r="R26" s="12">
        <f t="shared" si="7"/>
        <v>3.3297579968384827</v>
      </c>
      <c r="S26" s="13">
        <v>13.5</v>
      </c>
      <c r="T26" s="9">
        <f t="shared" si="8"/>
        <v>-1.2951015531660492</v>
      </c>
      <c r="U26" s="30">
        <v>34.861874999999998</v>
      </c>
      <c r="V26" s="24">
        <v>48</v>
      </c>
      <c r="W26" s="30">
        <v>2.6387470078195436</v>
      </c>
      <c r="X26" s="12">
        <f t="shared" si="9"/>
        <v>7.5691482681856428</v>
      </c>
      <c r="Y26" s="13">
        <v>44.2</v>
      </c>
      <c r="Z26" s="9">
        <f t="shared" si="10"/>
        <v>-21.126979638009061</v>
      </c>
      <c r="AA26" s="30">
        <v>27.620500000000003</v>
      </c>
      <c r="AB26" s="33">
        <v>20</v>
      </c>
      <c r="AC26" s="30">
        <v>0.46086274929116433</v>
      </c>
      <c r="AD26" s="12">
        <f t="shared" si="11"/>
        <v>1.6685532459266281</v>
      </c>
      <c r="AE26" s="13">
        <v>27</v>
      </c>
      <c r="AF26" s="9">
        <f t="shared" si="12"/>
        <v>2.2981481481481607</v>
      </c>
      <c r="AG26" s="31">
        <v>100.334</v>
      </c>
      <c r="AH26" s="33">
        <v>20</v>
      </c>
      <c r="AI26" s="30">
        <v>34.312923206094972</v>
      </c>
      <c r="AJ26" s="12">
        <f t="shared" si="13"/>
        <v>34.198699549599304</v>
      </c>
      <c r="AK26" s="34">
        <v>90</v>
      </c>
      <c r="AL26" s="9">
        <f t="shared" si="14"/>
        <v>11.482222222222225</v>
      </c>
    </row>
    <row r="27" spans="1:38" s="2" customFormat="1" x14ac:dyDescent="0.3">
      <c r="A27" s="3" t="s">
        <v>27</v>
      </c>
      <c r="B27" s="4">
        <v>163</v>
      </c>
      <c r="C27" s="28">
        <v>54.847999999999999</v>
      </c>
      <c r="D27" s="2">
        <v>15</v>
      </c>
      <c r="E27" s="28">
        <v>1.2991216813128557</v>
      </c>
      <c r="F27" s="7">
        <f t="shared" si="0"/>
        <v>2.3685853291147456</v>
      </c>
      <c r="G27" s="19">
        <v>51.2</v>
      </c>
      <c r="H27" s="9">
        <f t="shared" si="6"/>
        <v>7.1249999999999929</v>
      </c>
      <c r="I27" s="15">
        <v>35.215714285714277</v>
      </c>
      <c r="J27" s="6">
        <v>21</v>
      </c>
      <c r="K27" s="5">
        <v>0.97547717261128886</v>
      </c>
      <c r="L27" s="7">
        <f t="shared" si="2"/>
        <v>2.7700053581108368</v>
      </c>
      <c r="M27" s="6">
        <v>35.5</v>
      </c>
      <c r="N27" s="9">
        <f t="shared" si="3"/>
        <v>-0.80080482897386673</v>
      </c>
      <c r="O27" s="17">
        <v>73.076774193548374</v>
      </c>
      <c r="P27" s="27">
        <v>31</v>
      </c>
      <c r="Q27" s="18">
        <v>3.8424613527414717</v>
      </c>
      <c r="R27" s="12">
        <f t="shared" si="7"/>
        <v>5.2581157216443</v>
      </c>
      <c r="S27" s="13">
        <v>68</v>
      </c>
      <c r="T27" s="9">
        <f t="shared" si="8"/>
        <v>7.4658444022770203</v>
      </c>
      <c r="U27" s="31">
        <v>210.77250000000006</v>
      </c>
      <c r="V27" s="24">
        <v>48</v>
      </c>
      <c r="W27" s="30">
        <v>15.945878611128675</v>
      </c>
      <c r="X27" s="12">
        <f t="shared" si="9"/>
        <v>7.5654454974575289</v>
      </c>
      <c r="Y27" s="13">
        <v>246</v>
      </c>
      <c r="Z27" s="9">
        <f t="shared" si="10"/>
        <v>-14.320121951219486</v>
      </c>
      <c r="AA27" s="31">
        <v>164.80199999999999</v>
      </c>
      <c r="AB27" s="33">
        <v>20</v>
      </c>
      <c r="AC27" s="30">
        <v>3.1784779541886339</v>
      </c>
      <c r="AD27" s="12">
        <f t="shared" si="11"/>
        <v>1.9286646728732866</v>
      </c>
      <c r="AE27" s="13">
        <v>151</v>
      </c>
      <c r="AF27" s="9">
        <f t="shared" si="12"/>
        <v>9.1403973509933714</v>
      </c>
      <c r="AG27" s="31">
        <v>716.18650000000002</v>
      </c>
      <c r="AH27" s="33">
        <v>20</v>
      </c>
      <c r="AI27" s="31">
        <v>247.17390554393501</v>
      </c>
      <c r="AJ27" s="12">
        <f t="shared" si="13"/>
        <v>34.512505547638078</v>
      </c>
      <c r="AK27" s="34">
        <v>552</v>
      </c>
      <c r="AL27" s="9">
        <f t="shared" si="14"/>
        <v>29.743931159420296</v>
      </c>
    </row>
    <row r="28" spans="1:38" s="2" customFormat="1" x14ac:dyDescent="0.3">
      <c r="A28" s="3" t="s">
        <v>28</v>
      </c>
      <c r="B28" s="4">
        <v>165</v>
      </c>
      <c r="C28" s="28">
        <v>52.518666666666654</v>
      </c>
      <c r="D28" s="2">
        <v>15</v>
      </c>
      <c r="E28" s="28">
        <v>1.083347106139557</v>
      </c>
      <c r="F28" s="7">
        <f t="shared" si="0"/>
        <v>2.0627848627907994</v>
      </c>
      <c r="G28" s="19">
        <v>49</v>
      </c>
      <c r="H28" s="9">
        <f t="shared" si="6"/>
        <v>7.1809523809523546</v>
      </c>
      <c r="I28" s="15">
        <v>38.400476190476184</v>
      </c>
      <c r="J28" s="6">
        <v>21</v>
      </c>
      <c r="K28" s="5">
        <v>1.0918309218485995</v>
      </c>
      <c r="L28" s="7">
        <f t="shared" si="2"/>
        <v>2.8432744334545199</v>
      </c>
      <c r="M28" s="6">
        <v>38.299999999999997</v>
      </c>
      <c r="N28" s="9">
        <f t="shared" si="3"/>
        <v>0.26233992291432479</v>
      </c>
      <c r="O28" s="17">
        <v>14.458709677419353</v>
      </c>
      <c r="P28" s="27">
        <v>31</v>
      </c>
      <c r="Q28" s="18">
        <v>0.55021657515008804</v>
      </c>
      <c r="R28" s="12">
        <f t="shared" si="7"/>
        <v>3.8054334544760899</v>
      </c>
      <c r="S28" s="13">
        <v>15</v>
      </c>
      <c r="T28" s="9">
        <f t="shared" si="8"/>
        <v>-3.6086021505376444</v>
      </c>
      <c r="U28" s="30">
        <v>37.772708333333334</v>
      </c>
      <c r="V28" s="24">
        <v>48</v>
      </c>
      <c r="W28" s="30">
        <v>2.9236342434915334</v>
      </c>
      <c r="X28" s="12">
        <f t="shared" si="9"/>
        <v>7.740070470169357</v>
      </c>
      <c r="Y28" s="13">
        <v>43</v>
      </c>
      <c r="Z28" s="9">
        <f t="shared" si="10"/>
        <v>-12.156492248062014</v>
      </c>
      <c r="AA28" s="30">
        <v>29.001000000000005</v>
      </c>
      <c r="AB28" s="33">
        <v>20</v>
      </c>
      <c r="AC28" s="30">
        <v>0.59601218638194764</v>
      </c>
      <c r="AD28" s="12">
        <f t="shared" si="11"/>
        <v>2.0551435687802062</v>
      </c>
      <c r="AE28" s="13">
        <v>25</v>
      </c>
      <c r="AF28" s="9">
        <f t="shared" si="12"/>
        <v>16.004000000000019</v>
      </c>
      <c r="AG28" s="31">
        <v>147.0215</v>
      </c>
      <c r="AH28" s="33">
        <v>20</v>
      </c>
      <c r="AI28" s="30">
        <v>49.365160767808547</v>
      </c>
      <c r="AJ28" s="12">
        <f t="shared" si="13"/>
        <v>33.576831121848535</v>
      </c>
      <c r="AK28" s="34">
        <v>113</v>
      </c>
      <c r="AL28" s="9">
        <f t="shared" si="14"/>
        <v>30.107522123893808</v>
      </c>
    </row>
    <row r="29" spans="1:38" s="2" customFormat="1" x14ac:dyDescent="0.3">
      <c r="A29" s="3" t="s">
        <v>29</v>
      </c>
      <c r="B29" s="4">
        <v>166</v>
      </c>
      <c r="C29" s="28">
        <v>41.553333333333335</v>
      </c>
      <c r="D29" s="2">
        <v>15</v>
      </c>
      <c r="E29" s="28">
        <v>0.83601663232486545</v>
      </c>
      <c r="F29" s="7">
        <f t="shared" si="0"/>
        <v>2.0119123190875952</v>
      </c>
      <c r="G29" s="19">
        <v>40.1</v>
      </c>
      <c r="H29" s="9">
        <f t="shared" si="6"/>
        <v>3.6242726517040724</v>
      </c>
      <c r="I29" s="15">
        <v>36.240952380952379</v>
      </c>
      <c r="J29" s="6">
        <v>21</v>
      </c>
      <c r="K29" s="5">
        <v>1.0690552126148802</v>
      </c>
      <c r="L29" s="7">
        <f t="shared" si="2"/>
        <v>2.9498540804814977</v>
      </c>
      <c r="M29" s="6">
        <v>38</v>
      </c>
      <c r="N29" s="9">
        <f t="shared" si="3"/>
        <v>-4.6290726817042662</v>
      </c>
      <c r="O29" s="17">
        <v>38.3732258064516</v>
      </c>
      <c r="P29" s="27">
        <v>31</v>
      </c>
      <c r="Q29" s="18">
        <v>2.4378930617738677</v>
      </c>
      <c r="R29" s="12">
        <f t="shared" si="7"/>
        <v>6.3531095198256446</v>
      </c>
      <c r="S29" s="13">
        <v>35</v>
      </c>
      <c r="T29" s="9">
        <f t="shared" si="8"/>
        <v>9.6377880184331435</v>
      </c>
      <c r="U29" s="30">
        <v>91.252916666666678</v>
      </c>
      <c r="V29" s="24">
        <v>48</v>
      </c>
      <c r="W29" s="30">
        <v>6.8706805257212187</v>
      </c>
      <c r="X29" s="12">
        <f t="shared" si="9"/>
        <v>7.5292722432300891</v>
      </c>
      <c r="Y29" s="13">
        <v>108</v>
      </c>
      <c r="Z29" s="9">
        <f t="shared" si="10"/>
        <v>-15.5065586419753</v>
      </c>
      <c r="AA29" s="30">
        <v>71.860500000000002</v>
      </c>
      <c r="AB29" s="33">
        <v>20</v>
      </c>
      <c r="AC29" s="30">
        <v>1.4903778221080637</v>
      </c>
      <c r="AD29" s="12">
        <f t="shared" si="11"/>
        <v>2.0739875482470391</v>
      </c>
      <c r="AE29" s="13">
        <v>66</v>
      </c>
      <c r="AF29" s="9">
        <f t="shared" si="12"/>
        <v>8.8795454545454575</v>
      </c>
      <c r="AG29" s="31">
        <v>469.36449999999996</v>
      </c>
      <c r="AH29" s="33">
        <v>20</v>
      </c>
      <c r="AI29" s="31">
        <v>163.05984401843335</v>
      </c>
      <c r="AJ29" s="12">
        <f t="shared" si="13"/>
        <v>34.740557502417282</v>
      </c>
      <c r="AK29" s="34">
        <v>325</v>
      </c>
      <c r="AL29" s="9">
        <f t="shared" si="14"/>
        <v>44.419846153846144</v>
      </c>
    </row>
    <row r="30" spans="1:38" s="2" customFormat="1" x14ac:dyDescent="0.3">
      <c r="A30" s="3" t="s">
        <v>30</v>
      </c>
      <c r="B30" s="4">
        <v>169</v>
      </c>
      <c r="C30" s="28">
        <v>52.010666666666665</v>
      </c>
      <c r="D30" s="2">
        <v>15</v>
      </c>
      <c r="E30" s="28">
        <v>0.9976720522343614</v>
      </c>
      <c r="F30" s="7">
        <f t="shared" si="0"/>
        <v>1.9182066221692247</v>
      </c>
      <c r="G30" s="19">
        <v>49</v>
      </c>
      <c r="H30" s="9">
        <f t="shared" si="6"/>
        <v>6.1442176870748275</v>
      </c>
      <c r="I30" s="15">
        <v>36.044761904761906</v>
      </c>
      <c r="J30" s="6">
        <v>21</v>
      </c>
      <c r="K30" s="5">
        <v>0.94151802450945732</v>
      </c>
      <c r="L30" s="7">
        <f t="shared" si="2"/>
        <v>2.6120800214942537</v>
      </c>
      <c r="M30" s="6">
        <v>36.799999999999997</v>
      </c>
      <c r="N30" s="9">
        <f t="shared" si="3"/>
        <v>-2.0522774327122053</v>
      </c>
      <c r="O30" s="18">
        <v>4.7141935483870965</v>
      </c>
      <c r="P30" s="27">
        <v>31</v>
      </c>
      <c r="Q30" s="18">
        <v>0.20534157224079733</v>
      </c>
      <c r="R30" s="12">
        <f t="shared" si="7"/>
        <v>4.3558154779421905</v>
      </c>
      <c r="S30" s="13">
        <v>5</v>
      </c>
      <c r="T30" s="9">
        <f t="shared" si="8"/>
        <v>-5.7161290322580705</v>
      </c>
      <c r="U30" s="30">
        <v>11.310416666666667</v>
      </c>
      <c r="V30" s="24">
        <v>48</v>
      </c>
      <c r="W30" s="30">
        <v>0.87446995090481028</v>
      </c>
      <c r="X30" s="12">
        <f t="shared" si="9"/>
        <v>7.7315449702396188</v>
      </c>
      <c r="Y30" s="13">
        <v>13.1</v>
      </c>
      <c r="Z30" s="9">
        <f t="shared" si="10"/>
        <v>-13.660941475826968</v>
      </c>
      <c r="AA30" s="30">
        <v>9.3740000000000006</v>
      </c>
      <c r="AB30" s="33">
        <v>20</v>
      </c>
      <c r="AC30" s="30">
        <v>0.19821306983302489</v>
      </c>
      <c r="AD30" s="12">
        <f t="shared" si="11"/>
        <v>2.1144982913700114</v>
      </c>
      <c r="AE30" s="13">
        <v>9</v>
      </c>
      <c r="AF30" s="9">
        <f t="shared" si="12"/>
        <v>4.1555555555555612</v>
      </c>
      <c r="AG30" s="30">
        <v>86.917999999999992</v>
      </c>
      <c r="AH30" s="33">
        <v>20</v>
      </c>
      <c r="AI30" s="30">
        <v>32.775867020528544</v>
      </c>
      <c r="AJ30" s="12">
        <f>AI30*100/AG30</f>
        <v>37.708952139405589</v>
      </c>
      <c r="AK30" s="34">
        <v>52</v>
      </c>
      <c r="AL30" s="9">
        <f t="shared" si="14"/>
        <v>67.149999999999991</v>
      </c>
    </row>
    <row r="31" spans="1:38" s="2" customFormat="1" x14ac:dyDescent="0.3">
      <c r="A31" s="3" t="s">
        <v>31</v>
      </c>
      <c r="B31" s="4">
        <v>172</v>
      </c>
      <c r="C31" s="28">
        <v>54.128666666666653</v>
      </c>
      <c r="D31" s="2">
        <v>15</v>
      </c>
      <c r="E31" s="28">
        <v>1.0560361646044036</v>
      </c>
      <c r="F31" s="7">
        <f t="shared" si="0"/>
        <v>1.9509739101974379</v>
      </c>
      <c r="G31" s="19">
        <v>50.9</v>
      </c>
      <c r="H31" s="9">
        <f t="shared" si="6"/>
        <v>6.343156516044508</v>
      </c>
      <c r="I31" s="15">
        <v>39.452380952380942</v>
      </c>
      <c r="J31" s="6">
        <v>21</v>
      </c>
      <c r="K31" s="5">
        <v>0.92712946648191963</v>
      </c>
      <c r="L31" s="7">
        <f t="shared" si="2"/>
        <v>2.349996233689839</v>
      </c>
      <c r="M31" s="6">
        <v>39.200000000000003</v>
      </c>
      <c r="N31" s="9">
        <f t="shared" si="3"/>
        <v>0.64382896015545676</v>
      </c>
      <c r="O31" s="17">
        <v>28.338387096774191</v>
      </c>
      <c r="P31" s="27">
        <v>31</v>
      </c>
      <c r="Q31" s="18">
        <v>1.2004585145523732</v>
      </c>
      <c r="R31" s="12">
        <f t="shared" si="7"/>
        <v>4.2361568089703434</v>
      </c>
      <c r="S31" s="13">
        <v>27</v>
      </c>
      <c r="T31" s="9">
        <f t="shared" si="8"/>
        <v>4.9569892473118191</v>
      </c>
      <c r="U31" s="30">
        <v>65.398541666666674</v>
      </c>
      <c r="V31" s="24">
        <v>48</v>
      </c>
      <c r="W31" s="30">
        <v>5.0596673801967409</v>
      </c>
      <c r="X31" s="12">
        <f t="shared" si="9"/>
        <v>7.7366669825538779</v>
      </c>
      <c r="Y31" s="13">
        <v>71</v>
      </c>
      <c r="Z31" s="9">
        <f t="shared" si="10"/>
        <v>-7.8893779342722903</v>
      </c>
      <c r="AA31" s="30">
        <v>54.139500000000012</v>
      </c>
      <c r="AB31" s="33">
        <v>20</v>
      </c>
      <c r="AC31" s="30">
        <v>1.3082590882945406</v>
      </c>
      <c r="AD31" s="12">
        <f t="shared" si="11"/>
        <v>2.4164594949981808</v>
      </c>
      <c r="AE31" s="13">
        <v>52</v>
      </c>
      <c r="AF31" s="9">
        <f t="shared" si="12"/>
        <v>4.1144230769231012</v>
      </c>
      <c r="AG31" s="31">
        <v>731.06799999999998</v>
      </c>
      <c r="AH31" s="33">
        <v>20</v>
      </c>
      <c r="AI31" s="31">
        <v>304.84455340904151</v>
      </c>
      <c r="AJ31" s="12">
        <f t="shared" si="13"/>
        <v>41.698522354834502</v>
      </c>
      <c r="AK31" s="34">
        <v>382</v>
      </c>
      <c r="AL31" s="9">
        <f t="shared" si="14"/>
        <v>91.379057591623038</v>
      </c>
    </row>
    <row r="32" spans="1:38" s="2" customFormat="1" x14ac:dyDescent="0.3">
      <c r="A32" s="3" t="s">
        <v>32</v>
      </c>
      <c r="B32" s="4">
        <v>175</v>
      </c>
      <c r="C32" s="28">
        <v>54.563333333333325</v>
      </c>
      <c r="D32" s="2">
        <v>15</v>
      </c>
      <c r="E32" s="28">
        <v>1.1109884059229589</v>
      </c>
      <c r="F32" s="7">
        <f t="shared" si="0"/>
        <v>2.0361446745487672</v>
      </c>
      <c r="G32" s="19">
        <v>51.5</v>
      </c>
      <c r="H32" s="9">
        <f t="shared" si="6"/>
        <v>5.9482200647249037</v>
      </c>
      <c r="I32" s="15">
        <v>36.915714285714294</v>
      </c>
      <c r="J32" s="6">
        <v>21</v>
      </c>
      <c r="K32" s="5">
        <v>1.0450434030631037</v>
      </c>
      <c r="L32" s="7">
        <f t="shared" si="2"/>
        <v>2.8308903763173734</v>
      </c>
      <c r="M32" s="6">
        <v>37</v>
      </c>
      <c r="N32" s="9">
        <f t="shared" si="3"/>
        <v>-0.22779922779920442</v>
      </c>
      <c r="O32" s="18">
        <v>3.7916129032258072</v>
      </c>
      <c r="P32" s="27">
        <v>31</v>
      </c>
      <c r="Q32" s="18">
        <v>0.17759686134977248</v>
      </c>
      <c r="R32" s="12">
        <f t="shared" si="7"/>
        <v>4.6839396816768293</v>
      </c>
      <c r="S32" s="13">
        <v>3.8</v>
      </c>
      <c r="T32" s="9">
        <f t="shared" si="8"/>
        <v>-0.22071307300506796</v>
      </c>
      <c r="U32" s="32">
        <v>6.095625000000001</v>
      </c>
      <c r="V32" s="24">
        <v>48</v>
      </c>
      <c r="W32" s="30">
        <v>0.49596630912516027</v>
      </c>
      <c r="X32" s="12">
        <f t="shared" si="9"/>
        <v>8.1364307864273169</v>
      </c>
      <c r="Y32" s="13">
        <v>6.8</v>
      </c>
      <c r="Z32" s="9">
        <f t="shared" si="10"/>
        <v>-10.358455882352926</v>
      </c>
      <c r="AA32" s="30">
        <v>5.2714999999999996</v>
      </c>
      <c r="AB32" s="33">
        <v>20</v>
      </c>
      <c r="AC32" s="30">
        <v>0.15513237132068522</v>
      </c>
      <c r="AD32" s="12">
        <f t="shared" si="11"/>
        <v>2.9428506368336378</v>
      </c>
      <c r="AE32" s="13">
        <v>5</v>
      </c>
      <c r="AF32" s="9">
        <f t="shared" si="12"/>
        <v>5.4299999999999926</v>
      </c>
      <c r="AG32" s="30">
        <v>91.139499999999984</v>
      </c>
      <c r="AH32" s="33">
        <v>20</v>
      </c>
      <c r="AI32" s="30">
        <v>42.702801642958939</v>
      </c>
      <c r="AJ32" s="12">
        <f t="shared" si="13"/>
        <v>46.854329509113988</v>
      </c>
      <c r="AK32" s="34">
        <v>48</v>
      </c>
      <c r="AL32" s="9">
        <f t="shared" si="14"/>
        <v>89.873958333333306</v>
      </c>
    </row>
    <row r="33" spans="1:38" s="2" customFormat="1" x14ac:dyDescent="0.3">
      <c r="A33" s="3" t="s">
        <v>33</v>
      </c>
      <c r="B33" s="4">
        <v>178</v>
      </c>
      <c r="C33" s="28">
        <v>41.760666666666658</v>
      </c>
      <c r="D33" s="2">
        <v>15</v>
      </c>
      <c r="E33" s="28">
        <v>0.87454042352595318</v>
      </c>
      <c r="F33" s="7">
        <f t="shared" si="0"/>
        <v>2.0941725631597996</v>
      </c>
      <c r="G33" s="19">
        <v>39</v>
      </c>
      <c r="H33" s="9">
        <f t="shared" si="6"/>
        <v>7.078632478632457</v>
      </c>
      <c r="I33" s="15">
        <v>36.201428571428579</v>
      </c>
      <c r="J33" s="6">
        <v>21</v>
      </c>
      <c r="K33" s="5">
        <v>0.96919185775720262</v>
      </c>
      <c r="L33" s="7">
        <f t="shared" si="2"/>
        <v>2.6772199219843009</v>
      </c>
      <c r="M33" s="6">
        <v>36.700000000000003</v>
      </c>
      <c r="N33" s="9">
        <f t="shared" si="3"/>
        <v>-1.3585052549630074</v>
      </c>
      <c r="O33" s="24"/>
      <c r="P33" s="24"/>
      <c r="Q33" s="24"/>
      <c r="R33" s="12"/>
      <c r="S33" s="13"/>
      <c r="T33" s="9"/>
      <c r="U33" s="30"/>
      <c r="V33" s="24"/>
      <c r="W33" s="18"/>
      <c r="X33" s="12"/>
      <c r="Y33" s="13"/>
      <c r="Z33" s="9"/>
      <c r="AA33" s="18"/>
      <c r="AB33" s="33"/>
      <c r="AC33" s="18"/>
      <c r="AD33" s="12"/>
      <c r="AE33" s="13"/>
      <c r="AF33" s="9"/>
      <c r="AG33" s="18"/>
      <c r="AH33" s="33"/>
      <c r="AI33" s="18"/>
      <c r="AJ33" s="12"/>
      <c r="AK33" s="34"/>
      <c r="AL33" s="9"/>
    </row>
    <row r="34" spans="1:38" s="2" customFormat="1" x14ac:dyDescent="0.3">
      <c r="A34" s="3" t="s">
        <v>34</v>
      </c>
      <c r="B34" s="4">
        <v>181</v>
      </c>
      <c r="C34" s="28">
        <v>41.268666666666654</v>
      </c>
      <c r="D34" s="2">
        <v>15</v>
      </c>
      <c r="E34" s="28">
        <v>0.91832819115317754</v>
      </c>
      <c r="F34" s="7">
        <f t="shared" si="0"/>
        <v>2.2252431816386391</v>
      </c>
      <c r="G34" s="19">
        <v>40</v>
      </c>
      <c r="H34" s="9">
        <f t="shared" si="6"/>
        <v>3.1716666666666353</v>
      </c>
      <c r="I34" s="15">
        <v>32.281428571428577</v>
      </c>
      <c r="J34" s="6">
        <v>21</v>
      </c>
      <c r="K34" s="5">
        <v>0.80649417675694146</v>
      </c>
      <c r="L34" s="7">
        <f t="shared" si="2"/>
        <v>2.4983224486872548</v>
      </c>
      <c r="M34" s="6">
        <v>37.6</v>
      </c>
      <c r="N34" s="9">
        <f t="shared" si="3"/>
        <v>-14.145136778115489</v>
      </c>
      <c r="O34" s="24"/>
      <c r="P34" s="24"/>
      <c r="Q34" s="24"/>
      <c r="R34" s="12"/>
      <c r="S34" s="13"/>
      <c r="T34" s="9"/>
      <c r="U34" s="24"/>
      <c r="V34" s="24"/>
      <c r="W34" s="25"/>
      <c r="X34" s="12"/>
      <c r="Y34" s="13"/>
      <c r="Z34" s="9"/>
      <c r="AA34" s="25"/>
      <c r="AB34" s="33"/>
      <c r="AC34" s="25"/>
      <c r="AD34" s="12"/>
      <c r="AE34" s="13"/>
      <c r="AF34" s="9"/>
      <c r="AG34" s="25"/>
      <c r="AH34" s="33"/>
      <c r="AI34" s="25"/>
      <c r="AJ34" s="12"/>
      <c r="AK34" s="34"/>
      <c r="AL34" s="9"/>
    </row>
    <row r="35" spans="1:38" s="2" customFormat="1" x14ac:dyDescent="0.3">
      <c r="A35" s="3" t="s">
        <v>35</v>
      </c>
      <c r="B35" s="4">
        <v>208</v>
      </c>
      <c r="C35" s="28">
        <v>51.56666666666667</v>
      </c>
      <c r="D35" s="2">
        <v>15</v>
      </c>
      <c r="E35" s="28">
        <v>1.318704270252034</v>
      </c>
      <c r="F35" s="7">
        <f t="shared" si="0"/>
        <v>2.5572804206568209</v>
      </c>
      <c r="G35" s="19">
        <v>50</v>
      </c>
      <c r="H35" s="9">
        <f t="shared" si="6"/>
        <v>3.13333333333334</v>
      </c>
      <c r="I35" s="15">
        <v>37.898571428571429</v>
      </c>
      <c r="J35" s="6">
        <v>21</v>
      </c>
      <c r="K35" s="5">
        <v>1.0703891148282747</v>
      </c>
      <c r="L35" s="7">
        <f t="shared" si="2"/>
        <v>2.8243521443695285</v>
      </c>
      <c r="M35" s="6">
        <v>38.6</v>
      </c>
      <c r="N35" s="9">
        <f t="shared" si="3"/>
        <v>-1.8171724648408598</v>
      </c>
      <c r="O35" s="18"/>
      <c r="P35" s="24"/>
      <c r="Q35" s="20"/>
      <c r="R35" s="12"/>
      <c r="S35" s="13"/>
      <c r="T35" s="9"/>
      <c r="U35" s="30">
        <v>49.098750000000003</v>
      </c>
      <c r="V35" s="24">
        <v>48</v>
      </c>
      <c r="W35" s="32">
        <v>8.4169526564711195</v>
      </c>
      <c r="X35" s="12">
        <f t="shared" si="9"/>
        <v>17.142906197145791</v>
      </c>
      <c r="Y35" s="13">
        <v>50.4</v>
      </c>
      <c r="Z35" s="9">
        <f t="shared" si="10"/>
        <v>-2.5818452380952301</v>
      </c>
      <c r="AA35" s="30">
        <v>26.119499999999999</v>
      </c>
      <c r="AB35" s="33">
        <v>20</v>
      </c>
      <c r="AC35" s="30">
        <v>0.46446885341158672</v>
      </c>
      <c r="AD35" s="12">
        <f t="shared" si="11"/>
        <v>1.7782455767207899</v>
      </c>
      <c r="AE35" s="13">
        <v>40</v>
      </c>
      <c r="AF35" s="9">
        <f t="shared" si="12"/>
        <v>-34.701250000000009</v>
      </c>
      <c r="AG35" s="31">
        <v>166.20949999999999</v>
      </c>
      <c r="AH35" s="33">
        <v>20</v>
      </c>
      <c r="AI35" s="30">
        <v>12.364825524978423</v>
      </c>
      <c r="AJ35" s="12">
        <f t="shared" si="13"/>
        <v>7.43930131850371</v>
      </c>
      <c r="AK35" s="34">
        <v>30</v>
      </c>
      <c r="AL35" s="9">
        <f t="shared" si="14"/>
        <v>454.03166666666664</v>
      </c>
    </row>
    <row r="36" spans="1:38" s="2" customFormat="1" x14ac:dyDescent="0.3">
      <c r="A36" s="3" t="s">
        <v>36</v>
      </c>
      <c r="B36" s="4">
        <v>232</v>
      </c>
      <c r="C36" s="28">
        <v>44.777333333333324</v>
      </c>
      <c r="D36" s="2">
        <v>15</v>
      </c>
      <c r="E36" s="28">
        <v>1.2601500288608873</v>
      </c>
      <c r="F36" s="7">
        <f t="shared" si="0"/>
        <v>2.8142587667738606</v>
      </c>
      <c r="G36" s="19">
        <v>41</v>
      </c>
      <c r="H36" s="9">
        <f t="shared" si="6"/>
        <v>9.2130081300812776</v>
      </c>
      <c r="I36" s="15">
        <v>38.250476190476192</v>
      </c>
      <c r="J36" s="6">
        <v>21</v>
      </c>
      <c r="K36" s="5">
        <v>1.0302838258969045</v>
      </c>
      <c r="L36" s="7">
        <f t="shared" si="2"/>
        <v>2.6935189532449009</v>
      </c>
      <c r="M36" s="6">
        <v>37.799999999999997</v>
      </c>
      <c r="N36" s="9">
        <f t="shared" si="3"/>
        <v>1.1917359536407273</v>
      </c>
      <c r="O36" s="17">
        <v>161.13</v>
      </c>
      <c r="P36" s="27">
        <v>31</v>
      </c>
      <c r="Q36" s="17">
        <v>8.336646008237766</v>
      </c>
      <c r="R36" s="12">
        <f t="shared" si="7"/>
        <v>5.1738633452726157</v>
      </c>
      <c r="S36" s="13">
        <v>175</v>
      </c>
      <c r="T36" s="9">
        <f t="shared" si="8"/>
        <v>-7.9257142857142888</v>
      </c>
      <c r="U36" s="31">
        <v>346.15020833333341</v>
      </c>
      <c r="V36" s="24">
        <v>48</v>
      </c>
      <c r="W36" s="30">
        <v>57.63724462568225</v>
      </c>
      <c r="X36" s="12">
        <f t="shared" si="9"/>
        <v>16.650934547518492</v>
      </c>
      <c r="Y36" s="13">
        <v>369</v>
      </c>
      <c r="Z36" s="9">
        <f t="shared" si="10"/>
        <v>-6.192355465221298</v>
      </c>
      <c r="AA36" s="31">
        <v>265.101</v>
      </c>
      <c r="AB36" s="33">
        <v>20</v>
      </c>
      <c r="AC36" s="30">
        <v>4.8414883531497033</v>
      </c>
      <c r="AD36" s="12">
        <f t="shared" si="11"/>
        <v>1.8262806828905598</v>
      </c>
      <c r="AE36" s="13">
        <v>291</v>
      </c>
      <c r="AF36" s="9">
        <f t="shared" si="12"/>
        <v>-8.9</v>
      </c>
      <c r="AG36" s="31">
        <v>326.06050000000005</v>
      </c>
      <c r="AH36" s="33">
        <v>20</v>
      </c>
      <c r="AI36" s="31">
        <v>114.33860003354756</v>
      </c>
      <c r="AJ36" s="12">
        <f t="shared" si="13"/>
        <v>35.066682420454967</v>
      </c>
      <c r="AK36" s="34">
        <v>565</v>
      </c>
      <c r="AL36" s="9">
        <f t="shared" si="14"/>
        <v>-42.290176991150439</v>
      </c>
    </row>
    <row r="37" spans="1:38" s="2" customFormat="1" x14ac:dyDescent="0.3">
      <c r="A37" s="21" t="s">
        <v>37</v>
      </c>
      <c r="B37" s="4">
        <v>238</v>
      </c>
      <c r="C37" s="28">
        <v>44.897333333333336</v>
      </c>
      <c r="D37" s="2">
        <v>15</v>
      </c>
      <c r="E37" s="28">
        <v>0.82681373499776278</v>
      </c>
      <c r="F37" s="7">
        <f t="shared" si="0"/>
        <v>1.8415653527999349</v>
      </c>
      <c r="G37" s="19">
        <v>41</v>
      </c>
      <c r="H37" s="9">
        <f t="shared" si="6"/>
        <v>9.5056910569105764</v>
      </c>
      <c r="I37" s="15">
        <v>38.212857142857146</v>
      </c>
      <c r="J37" s="6">
        <v>21</v>
      </c>
      <c r="K37" s="5">
        <v>1.1285483722780463</v>
      </c>
      <c r="L37" s="7">
        <f t="shared" si="2"/>
        <v>2.9533210983387503</v>
      </c>
      <c r="M37" s="6">
        <v>37.4</v>
      </c>
      <c r="N37" s="9">
        <f t="shared" si="3"/>
        <v>2.1734148204736568</v>
      </c>
      <c r="O37" s="18">
        <v>7.8874193548387108</v>
      </c>
      <c r="P37" s="27">
        <v>31</v>
      </c>
      <c r="Q37" s="17">
        <v>0.52324607176060411</v>
      </c>
      <c r="R37" s="12">
        <f t="shared" si="7"/>
        <v>6.6339324463534108</v>
      </c>
      <c r="S37" s="13">
        <v>12.4</v>
      </c>
      <c r="T37" s="9">
        <f t="shared" si="8"/>
        <v>-36.391779396462013</v>
      </c>
      <c r="U37" s="31">
        <v>140.01874999999993</v>
      </c>
      <c r="V37" s="24">
        <v>48</v>
      </c>
      <c r="W37" s="30">
        <v>18.506847223364492</v>
      </c>
      <c r="X37" s="12">
        <f t="shared" si="9"/>
        <v>13.217406399760391</v>
      </c>
      <c r="Y37" s="13">
        <v>131</v>
      </c>
      <c r="Z37" s="9">
        <f t="shared" si="10"/>
        <v>6.8845419847327687</v>
      </c>
      <c r="AA37" s="31">
        <v>130.69</v>
      </c>
      <c r="AB37" s="33">
        <v>20</v>
      </c>
      <c r="AC37" s="30">
        <v>1.8171174396482148</v>
      </c>
      <c r="AD37" s="12">
        <f t="shared" si="11"/>
        <v>1.3904028155545298</v>
      </c>
      <c r="AE37" s="13">
        <v>159</v>
      </c>
      <c r="AF37" s="9">
        <f t="shared" si="12"/>
        <v>-17.80503144654088</v>
      </c>
      <c r="AG37" s="31">
        <v>608.35249999999996</v>
      </c>
      <c r="AH37" s="33">
        <v>20</v>
      </c>
      <c r="AI37" s="30">
        <v>54.611994139999759</v>
      </c>
      <c r="AJ37" s="12">
        <f t="shared" si="13"/>
        <v>8.9770312672340076</v>
      </c>
      <c r="AK37" s="34">
        <v>741</v>
      </c>
      <c r="AL37" s="9">
        <f t="shared" si="14"/>
        <v>-17.901147098515523</v>
      </c>
    </row>
    <row r="38" spans="1:38" x14ac:dyDescent="0.3">
      <c r="U38" s="18"/>
      <c r="W38" s="17"/>
      <c r="AA38" s="18"/>
      <c r="AB38" s="27"/>
      <c r="AC38" s="17"/>
      <c r="AG38" s="18"/>
      <c r="AH38" s="27"/>
      <c r="AI38" s="17"/>
    </row>
    <row r="39" spans="1:38" ht="30.6" x14ac:dyDescent="0.3">
      <c r="A39" s="22" t="s">
        <v>606</v>
      </c>
      <c r="B39" s="22" t="s">
        <v>607</v>
      </c>
      <c r="C39" s="22" t="s">
        <v>608</v>
      </c>
      <c r="D39" s="103" t="s">
        <v>609</v>
      </c>
      <c r="E39" s="22"/>
    </row>
    <row r="40" spans="1:38" x14ac:dyDescent="0.3">
      <c r="A40" s="22"/>
    </row>
    <row r="43" spans="1:38" x14ac:dyDescent="0.3">
      <c r="I43" s="23"/>
    </row>
    <row r="46" spans="1:38" x14ac:dyDescent="0.3">
      <c r="G46" s="23"/>
    </row>
  </sheetData>
  <mergeCells count="44">
    <mergeCell ref="Q4:Q6"/>
    <mergeCell ref="R4:R6"/>
    <mergeCell ref="O3:T3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S4:S6"/>
    <mergeCell ref="T4:T6"/>
    <mergeCell ref="M4:M6"/>
    <mergeCell ref="N4:N6"/>
    <mergeCell ref="O4:O6"/>
    <mergeCell ref="P4:P6"/>
    <mergeCell ref="L4:L6"/>
    <mergeCell ref="A3:A6"/>
    <mergeCell ref="B3:B6"/>
    <mergeCell ref="C3:H3"/>
    <mergeCell ref="I3:N3"/>
    <mergeCell ref="U3:Z3"/>
    <mergeCell ref="U4:U6"/>
    <mergeCell ref="V4:V6"/>
    <mergeCell ref="W4:W6"/>
    <mergeCell ref="X4:X6"/>
    <mergeCell ref="Y4:Y6"/>
    <mergeCell ref="Z4:Z6"/>
    <mergeCell ref="AA3:AF3"/>
    <mergeCell ref="AA4:AA6"/>
    <mergeCell ref="AB4:AB6"/>
    <mergeCell ref="AC4:AC6"/>
    <mergeCell ref="AD4:AD6"/>
    <mergeCell ref="AE4:AE6"/>
    <mergeCell ref="AF4:AF6"/>
    <mergeCell ref="AG3:AL3"/>
    <mergeCell ref="AG4:AG6"/>
    <mergeCell ref="AH4:AH6"/>
    <mergeCell ref="AI4:AI6"/>
    <mergeCell ref="AJ4:AJ6"/>
    <mergeCell ref="AK4:AK6"/>
    <mergeCell ref="AL4:AL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1-apatite</vt:lpstr>
      <vt:lpstr>2-monazite (EPMA)</vt:lpstr>
      <vt:lpstr>3-allanite</vt:lpstr>
      <vt:lpstr>4-titanite</vt:lpstr>
      <vt:lpstr>5-all standards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Théo Biget</dc:creator>
  <cp:lastModifiedBy>Théo Biget</cp:lastModifiedBy>
  <dcterms:created xsi:type="dcterms:W3CDTF">2024-04-08T13:27:28Z</dcterms:created>
  <dcterms:modified xsi:type="dcterms:W3CDTF">2024-10-16T23:32:53Z</dcterms:modified>
</cp:coreProperties>
</file>